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tables/table5.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tables/table7.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tables/table8.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tables/table9.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tables/table10.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tables/table1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nmfa-my.sharepoint.com/personal/per_bondevik_mfa_no/Documents/Documents/Verktøy/Ansvarlighetskompasset/"/>
    </mc:Choice>
  </mc:AlternateContent>
  <xr:revisionPtr revIDLastSave="2" documentId="13_ncr:1_{BEF95F63-B3B3-4F56-9338-F4202D7C369C}" xr6:coauthVersionLast="47" xr6:coauthVersionMax="47" xr10:uidLastSave="{F211E808-38D6-4454-A58F-4DA6E9AD9E72}"/>
  <bookViews>
    <workbookView xWindow="-30828" yWindow="-2796" windowWidth="30936" windowHeight="16776" xr2:uid="{49273F39-13E1-4603-9584-C9E2965C66E8}"/>
  </bookViews>
  <sheets>
    <sheet name="Guidance Notes" sheetId="3" r:id="rId1"/>
    <sheet name="Dashboard" sheetId="20" r:id="rId2"/>
    <sheet name="Follow-up Actions" sheetId="19" r:id="rId3"/>
    <sheet name="General Policies" sheetId="1" r:id="rId4"/>
    <sheet name="Disclosure" sheetId="6" r:id="rId5"/>
    <sheet name="Human Rights" sheetId="5" r:id="rId6"/>
    <sheet name="Employment and Ind. Relations" sheetId="7" r:id="rId7"/>
    <sheet name="Environment" sheetId="8" r:id="rId8"/>
    <sheet name="Bribery &amp; Corruption" sheetId="14" r:id="rId9"/>
    <sheet name="Consumer Interests" sheetId="10" r:id="rId10"/>
    <sheet name="Science, Tech &amp; Innovation" sheetId="13" r:id="rId11"/>
    <sheet name="Competition" sheetId="11" r:id="rId12"/>
    <sheet name="Taxation" sheetId="12" r:id="rId13"/>
    <sheet name="Back-End" sheetId="2" r:id="rId14"/>
  </sheets>
  <definedNames>
    <definedName name="ExternalData_1" localSheetId="2" hidden="1">'Follow-up Actions'!$B$7:$J$8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a="1"/>
  <c r="D23" i="2" s="1"/>
  <c r="D25" i="2" a="1"/>
  <c r="D25" i="2" s="1"/>
  <c r="D26" i="2" a="1"/>
  <c r="D26" i="2" s="1"/>
  <c r="D27" i="2" a="1"/>
  <c r="D27" i="2" s="1"/>
  <c r="D28" i="2" a="1"/>
  <c r="D28" i="2" s="1"/>
  <c r="D30" i="2" a="1"/>
  <c r="D30" i="2" s="1"/>
  <c r="C30" i="2" a="1"/>
  <c r="C30" i="2" s="1"/>
  <c r="C26" i="2" a="1"/>
  <c r="C26" i="2" s="1"/>
  <c r="V11" i="12"/>
  <c r="Y12" i="7"/>
  <c r="Y13" i="7"/>
  <c r="Y14" i="7"/>
  <c r="Y15" i="7"/>
  <c r="Y16" i="7"/>
  <c r="Y17" i="7"/>
  <c r="Y18" i="7"/>
  <c r="Y19" i="7"/>
  <c r="Y20" i="7"/>
  <c r="Y21" i="7"/>
  <c r="Y22" i="7"/>
  <c r="X19" i="7"/>
  <c r="W10" i="7"/>
  <c r="W11" i="7"/>
  <c r="W12" i="7"/>
  <c r="W13" i="7"/>
  <c r="W14" i="7"/>
  <c r="W15" i="7"/>
  <c r="W16" i="7"/>
  <c r="W17" i="7"/>
  <c r="W18" i="7"/>
  <c r="W19" i="7"/>
  <c r="W20" i="7"/>
  <c r="W21" i="7"/>
  <c r="W22" i="7"/>
  <c r="W23" i="7"/>
  <c r="V10" i="7"/>
  <c r="V11" i="7"/>
  <c r="V12" i="7"/>
  <c r="V13" i="7"/>
  <c r="X13" i="7" s="1"/>
  <c r="V14" i="7"/>
  <c r="X14" i="7" s="1"/>
  <c r="V15" i="7"/>
  <c r="X15" i="7" s="1"/>
  <c r="V16" i="7"/>
  <c r="X16" i="7" s="1"/>
  <c r="V17" i="7"/>
  <c r="X17" i="7" s="1"/>
  <c r="V18" i="7"/>
  <c r="X18" i="7" s="1"/>
  <c r="V19" i="7"/>
  <c r="V20" i="7"/>
  <c r="X20" i="7" s="1"/>
  <c r="V21" i="7"/>
  <c r="X21" i="7" s="1"/>
  <c r="V22" i="7"/>
  <c r="X22" i="7" s="1"/>
  <c r="V23" i="7"/>
  <c r="Y10" i="10"/>
  <c r="Y11" i="10"/>
  <c r="Y12" i="10"/>
  <c r="Y13" i="10"/>
  <c r="Y14" i="10"/>
  <c r="Y15" i="10"/>
  <c r="Y16" i="10"/>
  <c r="X10" i="10"/>
  <c r="W10" i="10"/>
  <c r="W11" i="10"/>
  <c r="W12" i="10"/>
  <c r="W13" i="10"/>
  <c r="W14" i="10"/>
  <c r="W15" i="10"/>
  <c r="W16" i="10"/>
  <c r="V10" i="10"/>
  <c r="V11" i="10"/>
  <c r="V12" i="10"/>
  <c r="V13" i="10"/>
  <c r="X13" i="10" s="1"/>
  <c r="V14" i="10"/>
  <c r="V15" i="10"/>
  <c r="X15" i="10" s="1"/>
  <c r="V16" i="10"/>
  <c r="Y13" i="6"/>
  <c r="Y14" i="6"/>
  <c r="Y15" i="6"/>
  <c r="W13" i="6"/>
  <c r="W14" i="6"/>
  <c r="W15" i="6"/>
  <c r="V13" i="6"/>
  <c r="X13" i="6" s="1"/>
  <c r="V14" i="6"/>
  <c r="V15" i="6"/>
  <c r="Y11" i="6"/>
  <c r="W10" i="6"/>
  <c r="W11" i="6"/>
  <c r="W12" i="6"/>
  <c r="Y12" i="6" s="1"/>
  <c r="V10" i="6"/>
  <c r="V11" i="6"/>
  <c r="V12" i="6"/>
  <c r="W10" i="12"/>
  <c r="W11" i="12"/>
  <c r="V10" i="12"/>
  <c r="V12" i="11"/>
  <c r="W12" i="11"/>
  <c r="Y12" i="11"/>
  <c r="Y10" i="13"/>
  <c r="Y11" i="13"/>
  <c r="Y12" i="13"/>
  <c r="Y13" i="13"/>
  <c r="Y15" i="13"/>
  <c r="Y16" i="13"/>
  <c r="Y17" i="13"/>
  <c r="W10" i="13"/>
  <c r="W11" i="13"/>
  <c r="W12" i="13"/>
  <c r="W13" i="13"/>
  <c r="W14" i="13"/>
  <c r="Y14" i="13" s="1"/>
  <c r="W15" i="13"/>
  <c r="W16" i="13"/>
  <c r="W17" i="13"/>
  <c r="V10" i="13"/>
  <c r="V11" i="13"/>
  <c r="X11" i="13" s="1"/>
  <c r="V12" i="13"/>
  <c r="X12" i="13" s="1"/>
  <c r="V13" i="13"/>
  <c r="X13" i="13" s="1"/>
  <c r="V14" i="13"/>
  <c r="V15" i="13"/>
  <c r="X15" i="13" s="1"/>
  <c r="V16" i="13"/>
  <c r="V17" i="13"/>
  <c r="Y11" i="14"/>
  <c r="Y12" i="14"/>
  <c r="Y13" i="14"/>
  <c r="Y14" i="14"/>
  <c r="Y15" i="14"/>
  <c r="Y16" i="14"/>
  <c r="Y17" i="14"/>
  <c r="Y18" i="14"/>
  <c r="Y19" i="14"/>
  <c r="Y20" i="14"/>
  <c r="Y9" i="14"/>
  <c r="X15" i="14"/>
  <c r="W10" i="14"/>
  <c r="Y10" i="14" s="1"/>
  <c r="W11" i="14"/>
  <c r="W12" i="14"/>
  <c r="W13" i="14"/>
  <c r="W14" i="14"/>
  <c r="W15" i="14"/>
  <c r="W16" i="14"/>
  <c r="W17" i="14"/>
  <c r="W18" i="14"/>
  <c r="W19" i="14"/>
  <c r="W20" i="14"/>
  <c r="W9" i="14"/>
  <c r="V10" i="14"/>
  <c r="V11" i="14"/>
  <c r="X11" i="14" s="1"/>
  <c r="V12" i="14"/>
  <c r="X12" i="14" s="1"/>
  <c r="V13" i="14"/>
  <c r="X13" i="14" s="1"/>
  <c r="V14" i="14"/>
  <c r="X14" i="14" s="1"/>
  <c r="V15" i="14"/>
  <c r="V16" i="14"/>
  <c r="X16" i="14" s="1"/>
  <c r="V17" i="14"/>
  <c r="X17" i="14" s="1"/>
  <c r="V18" i="14"/>
  <c r="X18" i="14" s="1"/>
  <c r="V19" i="14"/>
  <c r="V20" i="14"/>
  <c r="V9" i="14"/>
  <c r="C25" i="2" s="1" a="1"/>
  <c r="C25" i="2" s="1"/>
  <c r="Y10" i="8"/>
  <c r="Y11" i="8"/>
  <c r="Y12" i="8"/>
  <c r="Y13" i="8"/>
  <c r="Y14" i="8"/>
  <c r="Y15" i="8"/>
  <c r="Y16" i="8"/>
  <c r="Y17" i="8"/>
  <c r="Y18" i="8"/>
  <c r="Y19" i="8"/>
  <c r="X11" i="8"/>
  <c r="X19" i="8"/>
  <c r="W10" i="8"/>
  <c r="D24" i="2" s="1" a="1"/>
  <c r="D24" i="2" s="1"/>
  <c r="W11" i="8"/>
  <c r="W12" i="8"/>
  <c r="W13" i="8"/>
  <c r="W14" i="8"/>
  <c r="W15" i="8"/>
  <c r="W16" i="8"/>
  <c r="W17" i="8"/>
  <c r="W18" i="8"/>
  <c r="W19" i="8"/>
  <c r="W20" i="8"/>
  <c r="Y20" i="8" s="1"/>
  <c r="W21" i="8"/>
  <c r="V10" i="8"/>
  <c r="V11" i="8"/>
  <c r="V12" i="8"/>
  <c r="X12" i="8" s="1"/>
  <c r="V13" i="8"/>
  <c r="X13" i="8" s="1"/>
  <c r="V14" i="8"/>
  <c r="X14" i="8" s="1"/>
  <c r="V15" i="8"/>
  <c r="X15" i="8" s="1"/>
  <c r="V16" i="8"/>
  <c r="X16" i="8" s="1"/>
  <c r="V17" i="8"/>
  <c r="X17" i="8" s="1"/>
  <c r="V18" i="8"/>
  <c r="X18" i="8" s="1"/>
  <c r="V19" i="8"/>
  <c r="V20" i="8"/>
  <c r="V21" i="8"/>
  <c r="Y21" i="8" s="1"/>
  <c r="V24" i="1"/>
  <c r="W24" i="1"/>
  <c r="Y24" i="1"/>
  <c r="X10" i="8" l="1"/>
  <c r="Y11" i="12"/>
  <c r="Y10" i="12"/>
  <c r="Y10" i="6"/>
  <c r="X12" i="6"/>
  <c r="X12" i="7"/>
  <c r="Y11" i="7"/>
  <c r="X10" i="14"/>
  <c r="X23" i="7"/>
  <c r="Y23" i="7"/>
  <c r="X14" i="10"/>
  <c r="X12" i="10"/>
  <c r="X14" i="6"/>
  <c r="X11" i="7"/>
  <c r="X10" i="7"/>
  <c r="X24" i="1"/>
  <c r="Y10" i="7"/>
  <c r="X11" i="6"/>
  <c r="X10" i="13"/>
  <c r="X17" i="13"/>
  <c r="X16" i="13"/>
  <c r="X14" i="13"/>
  <c r="X16" i="10"/>
  <c r="X11" i="10"/>
  <c r="X15" i="6"/>
  <c r="X10" i="6"/>
  <c r="X10" i="12"/>
  <c r="X11" i="12"/>
  <c r="X12" i="11"/>
  <c r="X20" i="14"/>
  <c r="X19" i="14"/>
  <c r="X20" i="8"/>
  <c r="X21" i="8"/>
  <c r="Y13" i="1" l="1"/>
  <c r="Y14" i="1"/>
  <c r="Y15" i="1"/>
  <c r="Y16" i="1"/>
  <c r="Y17" i="1"/>
  <c r="Y18" i="1"/>
  <c r="Y19" i="1"/>
  <c r="Y20" i="1"/>
  <c r="Y21" i="1"/>
  <c r="Y22" i="1"/>
  <c r="Y23" i="1"/>
  <c r="W13" i="1"/>
  <c r="W14" i="1"/>
  <c r="W15" i="1"/>
  <c r="W16" i="1"/>
  <c r="W17" i="1"/>
  <c r="W18" i="1"/>
  <c r="W19" i="1"/>
  <c r="W20" i="1"/>
  <c r="W21" i="1"/>
  <c r="W22" i="1"/>
  <c r="W23" i="1"/>
  <c r="W10" i="1"/>
  <c r="W11" i="1"/>
  <c r="W12" i="1"/>
  <c r="W9" i="1"/>
  <c r="D21" i="2" s="1" a="1"/>
  <c r="D21" i="2" s="1"/>
  <c r="V13" i="1"/>
  <c r="V14" i="1"/>
  <c r="V15" i="1"/>
  <c r="V16" i="1"/>
  <c r="X16" i="1" s="1"/>
  <c r="V17" i="1"/>
  <c r="V18" i="1"/>
  <c r="V19" i="1"/>
  <c r="V20" i="1"/>
  <c r="V21" i="1"/>
  <c r="V22" i="1"/>
  <c r="V23" i="1"/>
  <c r="Y11" i="5"/>
  <c r="Y14" i="5"/>
  <c r="Y15" i="5"/>
  <c r="Y16" i="5"/>
  <c r="W10" i="5"/>
  <c r="Y10" i="5" s="1"/>
  <c r="W11" i="5"/>
  <c r="W12" i="5"/>
  <c r="W13" i="5"/>
  <c r="Y13" i="5" s="1"/>
  <c r="W14" i="5"/>
  <c r="W15" i="5"/>
  <c r="W16" i="5"/>
  <c r="W17" i="5"/>
  <c r="Y17" i="5" s="1"/>
  <c r="V10" i="5"/>
  <c r="V11" i="5"/>
  <c r="V12" i="5"/>
  <c r="Y12" i="5" s="1"/>
  <c r="V13" i="5"/>
  <c r="V14" i="5"/>
  <c r="V15" i="5"/>
  <c r="V16" i="5"/>
  <c r="V17" i="5"/>
  <c r="Y9" i="10"/>
  <c r="W9" i="10"/>
  <c r="V9" i="10"/>
  <c r="W9" i="6"/>
  <c r="V9" i="6"/>
  <c r="Y9" i="6" s="1"/>
  <c r="W9" i="12"/>
  <c r="V9" i="12"/>
  <c r="C28" i="2" s="1" a="1"/>
  <c r="C28" i="2" s="1"/>
  <c r="Y11" i="11"/>
  <c r="W11" i="11"/>
  <c r="V11" i="11"/>
  <c r="W10" i="11"/>
  <c r="Y10" i="11" s="1"/>
  <c r="V10" i="11"/>
  <c r="C27" i="2" s="1" a="1"/>
  <c r="C27" i="2" s="1"/>
  <c r="Y9" i="11"/>
  <c r="W9" i="11"/>
  <c r="V9" i="11"/>
  <c r="Y9" i="13"/>
  <c r="W9" i="13"/>
  <c r="V9" i="13"/>
  <c r="X9" i="14"/>
  <c r="W9" i="8"/>
  <c r="Y9" i="8" s="1"/>
  <c r="V9" i="8"/>
  <c r="C24" i="2" s="1" a="1"/>
  <c r="C24" i="2" s="1"/>
  <c r="Y9" i="7"/>
  <c r="W9" i="7"/>
  <c r="V9" i="7"/>
  <c r="C23" i="2" s="1" a="1"/>
  <c r="C23" i="2" s="1"/>
  <c r="W9" i="5"/>
  <c r="D22" i="2" s="1" a="1"/>
  <c r="D22" i="2" s="1"/>
  <c r="V9" i="5"/>
  <c r="Y12" i="1"/>
  <c r="V12" i="1"/>
  <c r="X12" i="1" s="1"/>
  <c r="Y11" i="1"/>
  <c r="V11" i="1"/>
  <c r="Y10" i="1"/>
  <c r="V10" i="1"/>
  <c r="Y9" i="1"/>
  <c r="V9" i="1"/>
  <c r="C21" i="2" l="1" a="1"/>
  <c r="C21" i="2" s="1"/>
  <c r="Y9" i="5"/>
  <c r="M21" i="2" s="1"/>
  <c r="C22" i="2" a="1"/>
  <c r="C22" i="2" s="1"/>
  <c r="D29" i="2" a="1"/>
  <c r="D29" i="2" s="1"/>
  <c r="C29" i="2" a="1"/>
  <c r="C29" i="2" s="1"/>
  <c r="X13" i="5"/>
  <c r="X11" i="5"/>
  <c r="Y9" i="12"/>
  <c r="X9" i="7"/>
  <c r="X18" i="1"/>
  <c r="X13" i="1"/>
  <c r="X10" i="1"/>
  <c r="X23" i="1"/>
  <c r="X14" i="1"/>
  <c r="X20" i="1"/>
  <c r="X22" i="1"/>
  <c r="X17" i="1"/>
  <c r="X10" i="11"/>
  <c r="X15" i="1"/>
  <c r="X11" i="11"/>
  <c r="X9" i="13"/>
  <c r="X9" i="6"/>
  <c r="X9" i="12"/>
  <c r="X9" i="11"/>
  <c r="X9" i="8"/>
  <c r="X17" i="5"/>
  <c r="X16" i="5"/>
  <c r="X9" i="5"/>
  <c r="X9" i="1"/>
  <c r="X19" i="1"/>
  <c r="X21" i="1"/>
  <c r="X11" i="1"/>
  <c r="X15" i="5"/>
  <c r="X14" i="5"/>
  <c r="X9" i="10"/>
  <c r="S21" i="2"/>
  <c r="S22" i="2"/>
  <c r="S23" i="2"/>
  <c r="S24" i="2"/>
  <c r="S25" i="2"/>
  <c r="S26" i="2"/>
  <c r="S27" i="2"/>
  <c r="S28" i="2"/>
  <c r="S29" i="2"/>
  <c r="S20" i="2"/>
  <c r="O20" i="2" l="1"/>
  <c r="N20" i="2" a="1"/>
  <c r="N20" i="2" s="1"/>
  <c r="N29" i="2" a="1"/>
  <c r="N29" i="2" s="1"/>
  <c r="N21" i="2" a="1"/>
  <c r="N21" i="2" s="1"/>
  <c r="N22" i="2" a="1"/>
  <c r="N22" i="2" s="1"/>
  <c r="O29" i="2"/>
  <c r="O28" i="2"/>
  <c r="O27" i="2"/>
  <c r="O26" i="2"/>
  <c r="O25" i="2"/>
  <c r="O24" i="2"/>
  <c r="O23" i="2"/>
  <c r="O22" i="2"/>
  <c r="O21" i="2"/>
  <c r="N25" i="2" a="1"/>
  <c r="N25" i="2" s="1"/>
  <c r="N26" i="2" a="1"/>
  <c r="N26" i="2" s="1"/>
  <c r="N27" i="2" a="1"/>
  <c r="N27" i="2" s="1"/>
  <c r="M43" i="2" s="1"/>
  <c r="N28" i="2" a="1"/>
  <c r="N28" i="2" s="1"/>
  <c r="N24" i="2" a="1"/>
  <c r="N24" i="2" s="1"/>
  <c r="M40" i="2" s="1"/>
  <c r="N23" i="2" a="1"/>
  <c r="N23" i="2" s="1"/>
  <c r="N30" i="2" l="1"/>
  <c r="H45" i="2"/>
  <c r="O30" i="2"/>
  <c r="H39" i="2"/>
  <c r="H40" i="2"/>
  <c r="H42" i="2"/>
  <c r="S30" i="2"/>
  <c r="H38" i="2"/>
  <c r="H37" i="2"/>
  <c r="H41" i="2"/>
  <c r="H44" i="2"/>
  <c r="H36" i="2"/>
  <c r="H43" i="2"/>
  <c r="I40" i="2" l="1"/>
  <c r="J40" i="2" s="1"/>
  <c r="I43" i="2"/>
  <c r="J43" i="2" s="1"/>
  <c r="I39" i="2"/>
  <c r="J39" i="2" s="1"/>
  <c r="I36" i="2"/>
  <c r="J36" i="2" s="1"/>
  <c r="I42" i="2"/>
  <c r="J42" i="2" s="1"/>
  <c r="I45" i="2"/>
  <c r="J45" i="2" s="1"/>
  <c r="I37" i="2"/>
  <c r="J37" i="2" s="1"/>
  <c r="I38" i="2"/>
  <c r="J38" i="2" s="1"/>
  <c r="I41" i="2"/>
  <c r="J41" i="2" s="1"/>
  <c r="I44" i="2"/>
  <c r="J44" i="2" s="1"/>
  <c r="F30" i="2" l="1"/>
  <c r="H30" i="2" s="1"/>
  <c r="M29" i="2"/>
  <c r="F29" i="2"/>
  <c r="H29" i="2" s="1"/>
  <c r="E28" i="2"/>
  <c r="G28" i="2" s="1"/>
  <c r="F28" i="2"/>
  <c r="H28" i="2" s="1"/>
  <c r="F27" i="2"/>
  <c r="H27" i="2" s="1"/>
  <c r="F26" i="2"/>
  <c r="H26" i="2" s="1"/>
  <c r="E26" i="2"/>
  <c r="G26" i="2" s="1"/>
  <c r="F25" i="2"/>
  <c r="H25" i="2" s="1"/>
  <c r="E24" i="2"/>
  <c r="G24" i="2" s="1"/>
  <c r="F23" i="2"/>
  <c r="H23" i="2" s="1"/>
  <c r="F22" i="2"/>
  <c r="F21" i="2"/>
  <c r="H21" i="2" s="1"/>
  <c r="E21" i="2"/>
  <c r="G21" i="2" s="1"/>
  <c r="F24" i="2"/>
  <c r="H24" i="2" s="1"/>
  <c r="E22" i="2"/>
  <c r="G22" i="2" s="1"/>
  <c r="H22" i="2" l="1"/>
  <c r="I22" i="2" s="1"/>
  <c r="P29" i="2"/>
  <c r="R29" i="2"/>
  <c r="Q29" i="2"/>
  <c r="E30" i="2"/>
  <c r="G30" i="2" s="1"/>
  <c r="I30" i="2" s="1"/>
  <c r="J30" i="2"/>
  <c r="R28" i="2"/>
  <c r="M28" i="2"/>
  <c r="M44" i="2" s="1"/>
  <c r="Q28" i="2"/>
  <c r="P28" i="2"/>
  <c r="E29" i="2"/>
  <c r="G29" i="2" s="1"/>
  <c r="I29" i="2" s="1"/>
  <c r="J29" i="2"/>
  <c r="I28" i="2"/>
  <c r="J28" i="2"/>
  <c r="R27" i="2"/>
  <c r="Q27" i="2"/>
  <c r="P27" i="2"/>
  <c r="R26" i="2"/>
  <c r="Q26" i="2"/>
  <c r="P26" i="2"/>
  <c r="M26" i="2"/>
  <c r="M42" i="2" s="1"/>
  <c r="E27" i="2"/>
  <c r="G27" i="2" s="1"/>
  <c r="I27" i="2" s="1"/>
  <c r="J27" i="2"/>
  <c r="I26" i="2"/>
  <c r="M25" i="2"/>
  <c r="M41" i="2" s="1"/>
  <c r="J26" i="2"/>
  <c r="P25" i="2"/>
  <c r="E25" i="2"/>
  <c r="G25" i="2" s="1"/>
  <c r="I25" i="2" s="1"/>
  <c r="J25" i="2"/>
  <c r="R24" i="2"/>
  <c r="R23" i="2"/>
  <c r="M23" i="2"/>
  <c r="M39" i="2" s="1"/>
  <c r="P23" i="2"/>
  <c r="Q23" i="2"/>
  <c r="I24" i="2"/>
  <c r="R22" i="2"/>
  <c r="Q22" i="2"/>
  <c r="M22" i="2"/>
  <c r="M38" i="2" s="1"/>
  <c r="P22" i="2"/>
  <c r="R21" i="2"/>
  <c r="R25" i="2"/>
  <c r="Q25" i="2"/>
  <c r="P24" i="2"/>
  <c r="Q24" i="2"/>
  <c r="I21" i="2"/>
  <c r="E23" i="2"/>
  <c r="G23" i="2" s="1"/>
  <c r="I23" i="2" s="1"/>
  <c r="J23" i="2"/>
  <c r="J22" i="2"/>
  <c r="J24" i="2"/>
  <c r="J21" i="2"/>
  <c r="Q20" i="2"/>
  <c r="R20" i="2"/>
  <c r="M45" i="2"/>
  <c r="P20" i="2"/>
  <c r="C31" i="2"/>
  <c r="D31" i="2"/>
  <c r="F31" i="2" s="1"/>
  <c r="D10" i="20" s="1"/>
  <c r="M20" i="2"/>
  <c r="P21" i="2"/>
  <c r="Q21" i="2"/>
  <c r="R30" i="2" l="1"/>
  <c r="E31" i="2"/>
  <c r="B10" i="20" s="1"/>
  <c r="C40" i="2"/>
  <c r="C36" i="2"/>
  <c r="C44" i="2"/>
  <c r="C43" i="2"/>
  <c r="C41" i="2"/>
  <c r="C45" i="2"/>
  <c r="C42" i="2"/>
  <c r="C38" i="2"/>
  <c r="C39" i="2"/>
  <c r="C37" i="2"/>
  <c r="M37" i="2"/>
  <c r="M36" i="2"/>
  <c r="Q30" i="2"/>
  <c r="J31" i="2"/>
  <c r="M30" i="2"/>
  <c r="P30" i="2"/>
  <c r="N39" i="2" l="1"/>
  <c r="D38" i="2"/>
  <c r="E37" i="2"/>
  <c r="F37" i="2" s="1"/>
  <c r="D43" i="2"/>
  <c r="D44" i="2"/>
  <c r="E38" i="2"/>
  <c r="F38" i="2" s="1"/>
  <c r="D40" i="2"/>
  <c r="E39" i="2"/>
  <c r="F39" i="2" s="1"/>
  <c r="D41" i="2"/>
  <c r="E42" i="2"/>
  <c r="F42" i="2" s="1"/>
  <c r="E43" i="2"/>
  <c r="F43" i="2" s="1"/>
  <c r="E40" i="2"/>
  <c r="F40" i="2" s="1"/>
  <c r="D42" i="2"/>
  <c r="E44" i="2"/>
  <c r="F44" i="2" s="1"/>
  <c r="D36" i="2"/>
  <c r="E45" i="2"/>
  <c r="F45" i="2" s="1"/>
  <c r="E36" i="2"/>
  <c r="F36" i="2" s="1"/>
  <c r="D37" i="2"/>
  <c r="D39" i="2"/>
  <c r="E41" i="2"/>
  <c r="F41" i="2" s="1"/>
  <c r="D45" i="2"/>
  <c r="N36" i="2"/>
  <c r="N43" i="2"/>
  <c r="N41" i="2"/>
  <c r="N38" i="2"/>
  <c r="N40" i="2"/>
  <c r="N44" i="2"/>
  <c r="N42" i="2"/>
  <c r="N45" i="2"/>
  <c r="N37" i="2"/>
  <c r="O36" i="2" l="1"/>
  <c r="P36" i="2" s="1"/>
  <c r="O45" i="2"/>
  <c r="P45" i="2" s="1"/>
  <c r="O44" i="2"/>
  <c r="P44" i="2" s="1"/>
  <c r="O43" i="2"/>
  <c r="P43" i="2" s="1"/>
  <c r="O42" i="2"/>
  <c r="P42" i="2" s="1"/>
  <c r="O41" i="2"/>
  <c r="P41" i="2" s="1"/>
  <c r="O40" i="2"/>
  <c r="P40" i="2" s="1"/>
  <c r="O39" i="2"/>
  <c r="P39" i="2" s="1"/>
  <c r="O38" i="2"/>
  <c r="P38" i="2" s="1"/>
  <c r="O37" i="2"/>
  <c r="P37"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7620A0-E309-471B-91A3-723B69662D40}" keepAlive="1" name="Query - Bribery &amp; Corruption" description="Connection to the 'Bribery &amp; Corruption' query in the workbook." type="5" refreshedVersion="0" background="1">
    <dbPr connection="Provider=Microsoft.Mashup.OleDb.1;Data Source=$Workbook$;Location=&quot;Bribery &amp; Corruption&quot;;Extended Properties=&quot;&quot;" command="SELECT * FROM [Bribery &amp; Corruption]"/>
  </connection>
  <connection id="2" xr16:uid="{4349CDD2-1DD5-491E-BBE0-1E1780424C99}" keepAlive="1" name="Query - Competition" description="Connection to the 'Competition' query in the workbook." type="5" refreshedVersion="0" background="1">
    <dbPr connection="Provider=Microsoft.Mashup.OleDb.1;Data Source=$Workbook$;Location=Competition;Extended Properties=&quot;&quot;" command="SELECT * FROM [Competition]"/>
  </connection>
  <connection id="3" xr16:uid="{3BE29092-C1B4-49C0-B0A7-4F15E434FB5C}" keepAlive="1" name="Query - Consumer Interests" description="Connection to the 'Consumer Interests' query in the workbook." type="5" refreshedVersion="0" background="1">
    <dbPr connection="Provider=Microsoft.Mashup.OleDb.1;Data Source=$Workbook$;Location=&quot;Consumer Interests&quot;;Extended Properties=&quot;&quot;" command="SELECT * FROM [Consumer Interests]"/>
  </connection>
  <connection id="4" xr16:uid="{8887C266-ECF8-4E15-8A57-26E58722C541}" keepAlive="1" name="Query - Disclosure" description="Connection to the 'Disclosure' query in the workbook." type="5" refreshedVersion="0" background="1">
    <dbPr connection="Provider=Microsoft.Mashup.OleDb.1;Data Source=$Workbook$;Location=Disclosure;Extended Properties=&quot;&quot;" command="SELECT * FROM [Disclosure]"/>
  </connection>
  <connection id="5" xr16:uid="{CA0C0D56-8AF1-4A81-AC93-7126BDCF7FCA}" keepAlive="1" name="Query - Employment" description="Connection to the 'Employment' query in the workbook." type="5" refreshedVersion="0" background="1">
    <dbPr connection="Provider=Microsoft.Mashup.OleDb.1;Data Source=$Workbook$;Location=Employment;Extended Properties=&quot;&quot;" command="SELECT * FROM [Employment]"/>
  </connection>
  <connection id="6" xr16:uid="{ED5293B4-2628-428B-A9FF-07D7CACA6FD2}" keepAlive="1" name="Query - Environment" description="Connection to the 'Environment' query in the workbook." type="5" refreshedVersion="0" background="1">
    <dbPr connection="Provider=Microsoft.Mashup.OleDb.1;Data Source=$Workbook$;Location=Environment;Extended Properties=&quot;&quot;" command="SELECT * FROM [Environment]"/>
  </connection>
  <connection id="7" xr16:uid="{7BED42C2-D849-4B3A-B633-E7332DA87702}" keepAlive="1" name="Query - Follow-Up Actions" description="Connection to the 'Follow-Up Actions' query in the workbook." type="5" refreshedVersion="8" background="1" saveData="1">
    <dbPr connection="Provider=Microsoft.Mashup.OleDb.1;Data Source=$Workbook$;Location=&quot;Follow-Up Actions&quot;;Extended Properties=&quot;&quot;" command="SELECT * FROM [Follow-Up Actions]"/>
  </connection>
  <connection id="8" xr16:uid="{93856F69-2646-4C26-9715-814BADCD09E7}" keepAlive="1" name="Query - Follow-Up Actions BackUP" description="Connection to the 'Follow-Up Actions BackUP' query in the workbook." type="5" refreshedVersion="0" background="1">
    <dbPr connection="Provider=Microsoft.Mashup.OleDb.1;Data Source=$Workbook$;Location=&quot;Follow-Up Actions BackUP&quot;;Extended Properties=&quot;&quot;" command="SELECT * FROM [Follow-Up Actions BackUP]"/>
  </connection>
  <connection id="9" xr16:uid="{EACFA223-646B-4B99-97B1-2F3D224C3F7E}" keepAlive="1" name="Query - Follow-Up Actions BackUP2" description="Connection to the 'Follow-Up Actions BackUP2' query in the workbook." type="5" refreshedVersion="0" background="1" saveData="1">
    <dbPr connection="Provider=Microsoft.Mashup.OleDb.1;Data Source=$Workbook$;Location=&quot;Follow-Up Actions BackUP2&quot;;Extended Properties=&quot;&quot;" command="SELECT * FROM [Follow-Up Actions BackUP2]"/>
  </connection>
  <connection id="10" xr16:uid="{241E6FB1-C9BE-4063-8CF3-218D0496848D}" keepAlive="1" name="Query - General Policies" description="Connection to the 'General Policies' query in the workbook." type="5" refreshedVersion="0" background="1">
    <dbPr connection="Provider=Microsoft.Mashup.OleDb.1;Data Source=$Workbook$;Location=&quot;General Policies&quot;;Extended Properties=&quot;&quot;" command="SELECT * FROM [General Policies]"/>
  </connection>
  <connection id="11" xr16:uid="{B8652358-47E3-45CC-96E2-C6F0E05FC0D6}" keepAlive="1" name="Query - Human Rights" description="Connection to the 'Human Rights' query in the workbook." type="5" refreshedVersion="0" background="1">
    <dbPr connection="Provider=Microsoft.Mashup.OleDb.1;Data Source=$Workbook$;Location=&quot;Human Rights&quot;;Extended Properties=&quot;&quot;" command="SELECT * FROM [Human Rights]"/>
  </connection>
  <connection id="12" xr16:uid="{9CC9D689-7F9C-4D98-977E-CC501DA1CBC9}" keepAlive="1" name="Query - Science, Tech &amp; Innovation" description="Connection to the 'Science, Tech &amp; Innovation' query in the workbook." type="5" refreshedVersion="0" background="1">
    <dbPr connection="Provider=Microsoft.Mashup.OleDb.1;Data Source=$Workbook$;Location=&quot;Science, Tech &amp; Innovation&quot;;Extended Properties=&quot;&quot;" command="SELECT * FROM [Science, Tech &amp; Innovation]"/>
  </connection>
  <connection id="13" xr16:uid="{16A94DAE-5901-40AA-AC67-B7F7557B4055}" keepAlive="1" name="Query - Taxation" description="Connection to the 'Taxation' query in the workbook." type="5" refreshedVersion="0" background="1">
    <dbPr connection="Provider=Microsoft.Mashup.OleDb.1;Data Source=$Workbook$;Location=Taxation;Extended Properties=&quot;&quot;" command="SELECT * FROM [Taxatio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<sst xmlns="http://schemas.openxmlformats.org/spreadsheetml/2006/main" count="722" uniqueCount="475">
  <si>
    <t>www.responsiblebusiness.no</t>
  </si>
  <si>
    <t>DOES YOUR COMPANY OBSERVE THE OECD GUIDELINES?</t>
  </si>
  <si>
    <t>Evaluation Scale</t>
  </si>
  <si>
    <t>Definition</t>
  </si>
  <si>
    <t>Characteristics</t>
  </si>
  <si>
    <t>Not relevant</t>
  </si>
  <si>
    <t xml:space="preserve">Practice is not considered relevant to the company. </t>
  </si>
  <si>
    <t xml:space="preserve">Not initiated </t>
  </si>
  <si>
    <t>Practice is informal or has not been started.</t>
  </si>
  <si>
    <t>- No formal policies or procedures relating to the practice are developed. 
- Any existing activities are inconsistent, reactive, and lack a structured approach.</t>
  </si>
  <si>
    <t xml:space="preserve">Basic
</t>
  </si>
  <si>
    <t>Practice has been initiated, but development is minimal.</t>
  </si>
  <si>
    <t>- Initial policies or procedures exist, but are incomplete or limited in scope.
- Internal roles, such as responsible departments or personnel, are identified but not clearly defined. 
- Awareness of the practice within the organisation is low.
- Any review of the practice is rare or uncoordinated.</t>
  </si>
  <si>
    <t>Established</t>
  </si>
  <si>
    <t xml:space="preserve">Practice is clearly defined and operational in key levels of the organisation. </t>
  </si>
  <si>
    <t>- Comprehensive policies and procedures are developed, formally documented and operational.
- Internal roles are defined, clearly assigning responsibility to specific departments or personnel. 
- Internal communication to ensure awareness among employees.
- External communication, especially to business relationships, to encourage adherence to responsible business principles.
- Occasional reviews of the practice based on experience, external assessments and feedback from stakeholders concerned by the practice.</t>
  </si>
  <si>
    <t>Advanced</t>
  </si>
  <si>
    <t>Practice is aligned with best practices, optimised for the company's context, and integrated into all levels of the organisation.</t>
  </si>
  <si>
    <t>- Policies and procedures follow best practices, tailored to the company’s specific needs, and are regularly updated.
- Roles, responsibilities, and expectations of all relevant internal stakeholders are clearly documented, communicated, and understood.
- Regular communication throughout the organisation, supported by training programs to promote awareness and understanding.
- Systematic communication externally, to business relationships and other stakeholders, to encourage adherence to responsible business principles. 
- Support provided to business partners when needed, for understanding and implementation of responsible business practices.
- Systematic reviews of the practice based on experience, external assessments and feedback from stakeholders concerned by the practice.</t>
  </si>
  <si>
    <t>DASHBOARD: OVERVIEW OF STATUS, TARGETS AND PROGRESS</t>
  </si>
  <si>
    <t>Level of Performance in the Compass:</t>
  </si>
  <si>
    <t>Overall status</t>
  </si>
  <si>
    <t>Overall target</t>
  </si>
  <si>
    <t>Overview of progress towards target per Topic</t>
  </si>
  <si>
    <t>(How Close the Status is to Meet the Target for each Topic)</t>
  </si>
  <si>
    <t>Proportion of Questions Answered per Topic:</t>
  </si>
  <si>
    <t>Number of Follow-Up Actions per Topic:</t>
  </si>
  <si>
    <t>Follow-Up Actions</t>
  </si>
  <si>
    <r>
      <t xml:space="preserve">Aggregated list of practices marked as relevant for follow-up actions under the Follow-Up Actions column in the topic sheets.
Here, you may add details about planned future actions to move from the current status to the target status for each practice.
</t>
    </r>
    <r>
      <rPr>
        <sz val="11"/>
        <color rgb="FFF5961F"/>
        <rFont val="Figtree"/>
      </rPr>
      <t>To update the Follow-up Actions table: Right-click inside the table in any cell (incl row 7) with text and click "Refresh"</t>
    </r>
  </si>
  <si>
    <t>Topic</t>
  </si>
  <si>
    <t>Practice</t>
  </si>
  <si>
    <t>Standards of good practice</t>
  </si>
  <si>
    <t>Current Status</t>
  </si>
  <si>
    <t>Target Status</t>
  </si>
  <si>
    <t>Responsible</t>
  </si>
  <si>
    <t>Comments</t>
  </si>
  <si>
    <t>Relevant Documents</t>
  </si>
  <si>
    <t>Human Rights</t>
  </si>
  <si>
    <t>Policy</t>
  </si>
  <si>
    <t xml:space="preserve">Yes </t>
  </si>
  <si>
    <t xml:space="preserve">Own activities </t>
  </si>
  <si>
    <t>Basic</t>
  </si>
  <si>
    <t>Business relationships</t>
  </si>
  <si>
    <t>Identity and assess</t>
  </si>
  <si>
    <t>Cease, prevent or mitigate</t>
  </si>
  <si>
    <t>General Policies</t>
  </si>
  <si>
    <t xml:space="preserve">Enterprises are encouraged to operate with integrity and transparency, fostering responsible business practices that align with sustainable development goals. This chapter sets the tone and establishes common fundamental principles for the specific recommendations in subsequent chapters. It emphasizes the importance of contributing positively to the economy, society, and the environment, while minimizing any negative impacts of business activities. </t>
  </si>
  <si>
    <t>Good practice description</t>
  </si>
  <si>
    <t>Details about the Practice</t>
  </si>
  <si>
    <t>Guideline Reference</t>
  </si>
  <si>
    <t>Status Value</t>
  </si>
  <si>
    <t>Target Value</t>
  </si>
  <si>
    <t>Remaining</t>
  </si>
  <si>
    <t>Complete %</t>
  </si>
  <si>
    <t>Where we are today</t>
  </si>
  <si>
    <t>Where we want to be</t>
  </si>
  <si>
    <t>Will we follow-up this practice?</t>
  </si>
  <si>
    <r>
      <t>The organisation's practice,</t>
    </r>
    <r>
      <rPr>
        <i/>
        <strike/>
        <sz val="10"/>
        <color theme="0"/>
        <rFont val="Figtree"/>
      </rPr>
      <t xml:space="preserve"> </t>
    </r>
    <r>
      <rPr>
        <i/>
        <sz val="10"/>
        <color theme="0"/>
        <rFont val="Figtree"/>
      </rPr>
      <t>background and reasoning for the assessments</t>
    </r>
  </si>
  <si>
    <t>Internally designated responsible department or individual</t>
  </si>
  <si>
    <t>Policies and other documents and  assessment of current status</t>
  </si>
  <si>
    <t xml:space="preserve">Corporate governance </t>
  </si>
  <si>
    <r>
      <t xml:space="preserve">We have implemented </t>
    </r>
    <r>
      <rPr>
        <b/>
        <sz val="10"/>
        <color rgb="FF004D5A"/>
        <rFont val="Figtree"/>
      </rPr>
      <t>good corporate governance</t>
    </r>
    <r>
      <rPr>
        <sz val="10"/>
        <color rgb="FF004D5A"/>
        <rFont val="Figtree"/>
      </rPr>
      <t xml:space="preserve"> principles and practices, including throughout enterprise groups. </t>
    </r>
  </si>
  <si>
    <t>Enterprises should adopt strong corporate governance practices, including controls, ethics, and compliance programs to uphold legal standards and improve operational transparency.  Boards of parent entities are responsible for strategic direction, oversight, and accountability to shareholders and stakeholders. Compliance systems should cover all subsidiaries in corporate groups, with regular governance reviews to ensure clear accountability lines throughout the organization.</t>
  </si>
  <si>
    <t>II. A. 6 - 7 
Commentary 7, 11</t>
  </si>
  <si>
    <t>Non-retaliation</t>
  </si>
  <si>
    <r>
      <t xml:space="preserve">We promote a speak-up culture, and refrain from and take steps to </t>
    </r>
    <r>
      <rPr>
        <b/>
        <sz val="10"/>
        <color rgb="FF004D5A"/>
        <rFont val="Figtree"/>
      </rPr>
      <t>prevent the use of reprisals, discriminatory or disciplinary action</t>
    </r>
    <r>
      <rPr>
        <sz val="10"/>
        <color rgb="FF004D5A"/>
        <rFont val="Figtree"/>
      </rPr>
      <t xml:space="preserve"> against any persons or groups that raise concerns regarding our operations, products or services.</t>
    </r>
  </si>
  <si>
    <t>Enterprises should create a safe environment for reporting concerns about adverse impacts, preventing reprisals that target individuals investigating or expressing such concerns. Safeguards for whistleblowing activities should be established to protect employees reporting violations to public authorities, especially in cases of delayed action or potential negative consequences.</t>
  </si>
  <si>
    <t>II. A. 9 - 10 
Commentary 13, 14</t>
  </si>
  <si>
    <t xml:space="preserve">Responsible lobbying </t>
  </si>
  <si>
    <r>
      <t xml:space="preserve">We are </t>
    </r>
    <r>
      <rPr>
        <b/>
        <sz val="10"/>
        <color rgb="FF004D5A"/>
        <rFont val="Figtree"/>
      </rPr>
      <t>transparent about our lobbying activities</t>
    </r>
    <r>
      <rPr>
        <sz val="10"/>
        <color rgb="FF004D5A"/>
        <rFont val="Figtree"/>
      </rPr>
      <t xml:space="preserve"> and refrain from seeking or accepting exemptions from laws and regulations.</t>
    </r>
  </si>
  <si>
    <t>Enterprises should align lobbying efforts with responsible business conduct goals. They can support this by offering insight during governmental discussions on laws and policies. It's essential for enterprises to adhere to national laws when making political contributions, requiring senior management approval and avoiding coercion of workers to support political entities.</t>
  </si>
  <si>
    <t>II. A. 5
Commentary 6</t>
  </si>
  <si>
    <t>Policies and management systems</t>
  </si>
  <si>
    <r>
      <t xml:space="preserve">Our committments to responsible business conduct are </t>
    </r>
    <r>
      <rPr>
        <b/>
        <sz val="10"/>
        <color rgb="FF004D5A"/>
        <rFont val="Figtree"/>
      </rPr>
      <t>embedded</t>
    </r>
    <r>
      <rPr>
        <sz val="10"/>
        <color rgb="FF004D5A"/>
        <rFont val="Figtree"/>
      </rPr>
      <t xml:space="preserve"> into policies and management systems.</t>
    </r>
  </si>
  <si>
    <t>Enterprises should embed policies into management systems, so that they are implemented as part of the regular business process. 
The roles and responsibilites of relevant stakeholders should be defined (e.g. oversight and responsibility of senior management and board; responsibility for implementing aspects of the policies across the organisation).</t>
  </si>
  <si>
    <t xml:space="preserve">II. A. 6 - 7 
Commentary 12 </t>
  </si>
  <si>
    <t>Due diligence</t>
  </si>
  <si>
    <r>
      <t>We carry out</t>
    </r>
    <r>
      <rPr>
        <b/>
        <sz val="10"/>
        <color rgb="FF004D5A"/>
        <rFont val="Figtree"/>
      </rPr>
      <t xml:space="preserve"> risk-based due diligence</t>
    </r>
    <r>
      <rPr>
        <sz val="10"/>
        <color rgb="FF004D5A"/>
        <rFont val="Figtree"/>
      </rPr>
      <t xml:space="preserve"> to identify, prevent, mitigate and account for actual and potential adverse impacts and account for how these impacts are addressed. </t>
    </r>
  </si>
  <si>
    <t xml:space="preserve">Enterprises should carry out risk-based due diligence to identify, prevent and mitigate actual and potential adverse impacts, and account for how these impacts are addressed. The nature and extent of due diligence depend on the circumstances of a particular situation.
</t>
  </si>
  <si>
    <t>II. A. 11
Commentary 15, 16, 19, 20</t>
  </si>
  <si>
    <t>Identify and assess</t>
  </si>
  <si>
    <r>
      <t>We conduct</t>
    </r>
    <r>
      <rPr>
        <b/>
        <sz val="10"/>
        <color rgb="FF004D5A"/>
        <rFont val="Figtree"/>
      </rPr>
      <t xml:space="preserve"> high-level risk assessments</t>
    </r>
    <r>
      <rPr>
        <sz val="10"/>
        <color rgb="FF004D5A"/>
        <rFont val="Figtree"/>
      </rPr>
      <t xml:space="preserve"> to identify and assess actual and potential adverse impacts associated with our operations, products or services.
</t>
    </r>
  </si>
  <si>
    <t xml:space="preserve">Enterprises should conduct a broad scoping exercise to identify all areas of the business, across its operations and relationships, including in its supply chains, where risks are most likely to be present and most significant. Relevant elements include, among others, information about sectoral, geographic, product and enterprise risk factors, including known risks the enterprise has faced or is likely to face. The scoping exercise should enable the enterprise to carry out an initial prioritisation of the most significant risk areas for further assessment. 
Enterprises may consider to develop specific policies on their most significant risks, building on findings from its assessment of risk, in order to provide guidance on the enterprise’s specific approach to addressing those risks. </t>
  </si>
  <si>
    <t xml:space="preserve">II. A. 11-14
OECD Due Diligence Guidance for Responsible Business Conduct  </t>
  </si>
  <si>
    <t>In-depth assessments</t>
  </si>
  <si>
    <r>
      <t xml:space="preserve">We conduct </t>
    </r>
    <r>
      <rPr>
        <b/>
        <sz val="10"/>
        <color rgb="FF004D5A"/>
        <rFont val="Figtree"/>
      </rPr>
      <t>in-depth assessments</t>
    </r>
    <r>
      <rPr>
        <sz val="10"/>
        <color rgb="FF004D5A"/>
        <rFont val="Figtree"/>
      </rPr>
      <t xml:space="preserve"> of prioritised operations, suppliers and other business relationships in order to identify and assess specific actual and potential adverse impacts.</t>
    </r>
  </si>
  <si>
    <t>Based on the high-level risk assessment, enterprises should conduct thorough and iterative assessments of prioritized operations, suppliers, and other business relationships to identify and evaluate specific actual and potential adverse impacts. This process may entail mapping the enterprise’s operations, suppliers, and other business relationships, including associated supply chains relevant to the prioritized risks. When appropriate and feasible, obtain relevant information about business relationships beyond contractual relationships (e.g. sub-suppliers beyond “tier 1”) to assess the risk profile of more remote tiers of the relationship. 
Enterprises should analyse the nature and scope of actual and potential impacts connected to prioritized operations, suppliers, or other business relationships. This includes identifying the human rights affected and understanding the ways in which these rights are impacted, as well as determining the magnitude of the effect.</t>
  </si>
  <si>
    <t xml:space="preserve">Caused, contributed or linked </t>
  </si>
  <si>
    <r>
      <t xml:space="preserve">We assess whether the enterprise has </t>
    </r>
    <r>
      <rPr>
        <b/>
        <sz val="10"/>
        <color rgb="FF004D5A"/>
        <rFont val="Figtree"/>
      </rPr>
      <t>caused, contributed to or is directly linked</t>
    </r>
    <r>
      <rPr>
        <sz val="10"/>
        <color rgb="FF004D5A"/>
        <rFont val="Figtree"/>
      </rPr>
      <t xml:space="preserve"> to the</t>
    </r>
    <r>
      <rPr>
        <b/>
        <sz val="10"/>
        <color rgb="FF004D5A"/>
        <rFont val="Figtree"/>
      </rPr>
      <t xml:space="preserve"> </t>
    </r>
    <r>
      <rPr>
        <sz val="10"/>
        <color rgb="FF004D5A"/>
        <rFont val="Figtree"/>
      </rPr>
      <t>actual or potential adverse impact to determine the appropriate response.</t>
    </r>
  </si>
  <si>
    <t>Enterprises should assess their involvement with identified actual or potential adverse impacts in order to determine the appropriate responses. Specifically, they should assess whether the enterprise has caused (or would cause) or contributed to (or would contribute to) the adverse impact, or is (or would be) directly linked to the adverse impact through its operations, products or services by a business relationship. 
If impacted stakeholders or rightsholders disagree with the enterprise’s assessment of its involvement with any actual or potential adverse impact, the enterprise should cooperate in good faith with legitimate mechanisms designed to help resolve the disagreements and provide remediation.</t>
  </si>
  <si>
    <t xml:space="preserve">II. A. 11-14
Commentary 15, 16
OECD Due Diligence Guidance for Responsible Business Conduct  
</t>
  </si>
  <si>
    <t>Prioritize risks and impacts for action</t>
  </si>
  <si>
    <r>
      <t xml:space="preserve">We </t>
    </r>
    <r>
      <rPr>
        <b/>
        <sz val="10"/>
        <color rgb="FF004D5A"/>
        <rFont val="Figtree"/>
      </rPr>
      <t>prioritise</t>
    </r>
    <r>
      <rPr>
        <sz val="10"/>
        <color rgb="FF004D5A"/>
        <rFont val="Figtree"/>
      </rPr>
      <t xml:space="preserve"> the most significant risks and impacts for action, based on severity and likelihood.
</t>
    </r>
  </si>
  <si>
    <t xml:space="preserve">Drawing from the information obtained on actual and potential adverse impacts, enterprises should where necessary, prioritise the most significant risks and impacts for action, based on severity and likelihood. Prioritisation will be relevant where it is not possible to address all potential and actual adverse impacts immediately. Once the most significant impacts are identified and dealt with, the enterprise should move on to address less significant impacts. </t>
  </si>
  <si>
    <t>Cease, prevent and mitigate</t>
  </si>
  <si>
    <r>
      <t xml:space="preserve">We adopt measures to </t>
    </r>
    <r>
      <rPr>
        <b/>
        <sz val="10"/>
        <color rgb="FF004D5A"/>
        <rFont val="Figtree"/>
      </rPr>
      <t>cease, prevent or mitigate</t>
    </r>
    <r>
      <rPr>
        <sz val="10"/>
        <color rgb="FF004D5A"/>
        <rFont val="Figtree"/>
      </rPr>
      <t xml:space="preserve"> adverse impact that may be directly linked to our operations, products or services by a business relationship.</t>
    </r>
  </si>
  <si>
    <t>Where the impact is directly linked to operations, products or services by a business relationship, the enterprise should adopt measures for prevention and mitigation even if it does not contribute to the impact. In this context the enterprise should, acting alone or in cooperation with other entities, as appropriate, use and where needed enhance its leverage to influence the entity causing the adverse impact to prevent or mitigate that impact. 
Among the factors that will enter into the determination of the appropriate action in such situations are the enterprise’s leverage over the entity concerned, how crucial the relationship is to the enterprise, the severity of the impact, and whether terminating the relationship with the entity itself would have adverse impacts.</t>
  </si>
  <si>
    <t xml:space="preserve">II. A. 12-13
Commentary 15, 21-24
OECD Due Diligence Guidance for Responsible Business Conduct  </t>
  </si>
  <si>
    <t xml:space="preserve">Track implementation and results </t>
  </si>
  <si>
    <r>
      <t xml:space="preserve">We </t>
    </r>
    <r>
      <rPr>
        <b/>
        <sz val="10"/>
        <color rgb="FF004D5A"/>
        <rFont val="Figtree"/>
      </rPr>
      <t>track implementation</t>
    </r>
    <r>
      <rPr>
        <sz val="10"/>
        <color rgb="FF004D5A"/>
        <rFont val="Figtree"/>
      </rPr>
      <t xml:space="preserve"> of measures to address actual and potential impacts and results of these measures. </t>
    </r>
  </si>
  <si>
    <t>Enterprises' should track the implementation and effectiveness of the their measures to identify, prevent, mitigate and, where appropriate, support remediation of impacts, including with business relationships. In turn, lessons learned from tracking should be used to improve the due diligence processes in the future.
This involves monitoring and evaluating the enterprise's internal commitments, activities, and goals through internal or third-party reviews and audits, with results communicated within the organization. Additionally, conducting periodic assessments of business relationships ensures the proactive pursuit of risk mitigation measures and verifies the prevention or mitigation of adverse impacts. Other essential activities include engaging with affected stakeholders, such as workers and trade unions, and identifying any previously overlooked adverse impacts or risks to incorporate them into future due diligence processes.</t>
  </si>
  <si>
    <t xml:space="preserve">II. A. 11-14
Commentary 15 
OECD Due Diligence Guidance for Responsible Business Conduct  </t>
  </si>
  <si>
    <t>Communicate impacts</t>
  </si>
  <si>
    <r>
      <t xml:space="preserve">We </t>
    </r>
    <r>
      <rPr>
        <b/>
        <sz val="10"/>
        <color rgb="FF004D5A"/>
        <rFont val="Figtree"/>
      </rPr>
      <t>communicate</t>
    </r>
    <r>
      <rPr>
        <sz val="10"/>
        <color rgb="FF004D5A"/>
        <rFont val="Figtree"/>
      </rPr>
      <t xml:space="preserve"> about how impacts are addressed.</t>
    </r>
  </si>
  <si>
    <t>Enterprises should communicate externally relevant information on due diligence policies, processes, activities conducted to identify and address actual or potential adverse impacts, including the findings and outcomes of those activities.</t>
  </si>
  <si>
    <t xml:space="preserve">II. A. 11-14
Commentary 15
OECD Due Diligence Guidance for Responsible Business Conduct  </t>
  </si>
  <si>
    <t xml:space="preserve">Remediation </t>
  </si>
  <si>
    <r>
      <t xml:space="preserve">We provide for or co-operate in the </t>
    </r>
    <r>
      <rPr>
        <b/>
        <sz val="10"/>
        <color rgb="FF004D5A"/>
        <rFont val="Figtree"/>
      </rPr>
      <t>remediation</t>
    </r>
    <r>
      <rPr>
        <sz val="10"/>
        <color rgb="FF004D5A"/>
        <rFont val="Figtree"/>
      </rPr>
      <t xml:space="preserve"> of adverse impacts where we identify that we have caused or contributed to these impacts. </t>
    </r>
  </si>
  <si>
    <t xml:space="preserve">Enterprises are expected to implementing appropriate measures for remediation of impacts through legitimate processes and in line with legal requiremnets and international remediation guideliens where applicable. When an enterprise acknowledges that it has caused or contributed to actual adverse impacts, it should take steps to remedy these by providing or cooperating in the remediation process. This includes striving to restore affected individuals to the position they would have been in if the adverse impact had not occurred, when feasible, and ensuring that the remediation measures are appropriate based on the significance and scale of the impact. 
The enterprise should consult and engage with impacted rightsholders and their representatives in the determination of the remedy. The type of remedy or combination of remedies that is appropriate will depend on the nature and extent of the adverse impact and may include apologies, restitution or rehabilitation, financial or non-financial compensation, punitive sanctions, taking measures to prevent future adverse impacts.
</t>
  </si>
  <si>
    <t xml:space="preserve">II. A. 11-14
Commentary 15, 16
OECD Due Diligence Guidance for Responsible Business Conduct  </t>
  </si>
  <si>
    <t xml:space="preserve">Business relationships </t>
  </si>
  <si>
    <r>
      <t>We encourage entities we have</t>
    </r>
    <r>
      <rPr>
        <b/>
        <sz val="10"/>
        <color rgb="FF004D5A"/>
        <rFont val="Figtree"/>
      </rPr>
      <t xml:space="preserve"> business relationships with to apply principles of responsible business conduct </t>
    </r>
    <r>
      <rPr>
        <sz val="10"/>
        <color rgb="FF004D5A"/>
        <rFont val="Figtree"/>
      </rPr>
      <t xml:space="preserve">in line with the OECD Guidelines. </t>
    </r>
  </si>
  <si>
    <t>Aside from managing negative consequences, enterprises should promote responsible business practices among other entities they work with, encouraging them to align their operations with the principles outlined in the Guidelines whenever possible.</t>
  </si>
  <si>
    <t>II. A. 14
Commentary 17, 25-26</t>
  </si>
  <si>
    <t>Stakeholder engagement</t>
  </si>
  <si>
    <r>
      <t xml:space="preserve">We engage meaningfully with relevant </t>
    </r>
    <r>
      <rPr>
        <b/>
        <sz val="10"/>
        <color rgb="FF004D5A"/>
        <rFont val="Figtree"/>
      </rPr>
      <t>stakeholders and their legitimate representatives</t>
    </r>
    <r>
      <rPr>
        <sz val="10"/>
        <color rgb="FF004D5A"/>
        <rFont val="Figtree"/>
      </rPr>
      <t xml:space="preserve"> as part of carrying out due diligence.</t>
    </r>
  </si>
  <si>
    <t>Enterprises should actively engage with stakeholders or their representatives. Stakeholder engagement involves interactive processes of engagement with relevant stakeholders, through, for example, meetings, hearings or consultation proceedings. Relevant stakeholders are persons or groups, or their legitimate representatives, who have rights or interests related to the matters covered by the Guidelines. Stakeholders could be affected by adverse impacts associated with the enterprise’s operations, products or services. By engaging with stakeholders, businesses can ensure that their opinions and concerns are considered regarding activities that could have a significant impact on them, in line with the principles outlined in the Guidelines.</t>
  </si>
  <si>
    <t>II. A. 15
Commentary 28</t>
  </si>
  <si>
    <t>Collaboration and social dialogue</t>
  </si>
  <si>
    <r>
      <t>We engage in or</t>
    </r>
    <r>
      <rPr>
        <b/>
        <sz val="10"/>
        <color rgb="FF004D5A"/>
        <rFont val="Figtree"/>
      </rPr>
      <t xml:space="preserve"> support private or multi-stakeholder initiatives and social dialogue</t>
    </r>
    <r>
      <rPr>
        <sz val="10"/>
        <color rgb="FF004D5A"/>
        <rFont val="Figtree"/>
      </rPr>
      <t xml:space="preserve"> on responsible business conduct.</t>
    </r>
  </si>
  <si>
    <t>Enterprises should participate in or endorse private or multi-stakeholder initiatives and social discussions focused on responsible business behavior. It emphasizes the importance of considering the social and economic impacts on developing countries and aligning with established international standards.</t>
  </si>
  <si>
    <t>II. B. 1
Commentary 2, 6, 12</t>
  </si>
  <si>
    <t>Disclosure</t>
  </si>
  <si>
    <t>Disclosure is important to build transparency and accountability around the operations of multinational enterprises. Clear and complete information on enterprises is important to a variety of users ranging from shareholders, potential investors and the financial community to other constituencies such as workers, local communities, special interest groups, governments and society at large. To improve public understanding of the structure and activities of enterprises, their corporate policies and performance with respect to environmental, social and governance matters, enterprises should be transparent in their operations and responsive to the public’s increasingly sophisticated demands for information.</t>
  </si>
  <si>
    <t xml:space="preserve">Policies </t>
  </si>
  <si>
    <r>
      <t xml:space="preserve">Our policies and procedures relating to responsible business conduct are </t>
    </r>
    <r>
      <rPr>
        <b/>
        <sz val="10"/>
        <color rgb="FF004D5A"/>
        <rFont val="Figtree"/>
      </rPr>
      <t>publicly available</t>
    </r>
    <r>
      <rPr>
        <sz val="10"/>
        <color rgb="FF004D5A"/>
        <rFont val="Figtree"/>
      </rPr>
      <t xml:space="preserve">. </t>
    </r>
  </si>
  <si>
    <t>Enterprises should foster openness and dialogue with the public so as to promote its awareness of and co-operation in the work with responsible business conduct. To improve public understanding of the structure and activities of enterprises, their corporate policies and performance with respect to environmental, social and governance matters, enterprises should be transparent in their operations and responsive to the public’s increasing demands for information.</t>
  </si>
  <si>
    <t>IV. 4
VII. 5
Commentary 30, 37, 49</t>
  </si>
  <si>
    <t xml:space="preserve">General reporting </t>
  </si>
  <si>
    <r>
      <t xml:space="preserve">We disclose material information on corporate matters taking into account established disclosure policies in the countries and sectors in which we operate, and internationally </t>
    </r>
    <r>
      <rPr>
        <b/>
        <sz val="10"/>
        <color rgb="FF004D5A"/>
        <rFont val="Figtree"/>
      </rPr>
      <t>recognized accounting and disclosure standards</t>
    </r>
    <r>
      <rPr>
        <sz val="10"/>
        <color rgb="FF004D5A"/>
        <rFont val="Figtree"/>
      </rPr>
      <t xml:space="preserve">. </t>
    </r>
  </si>
  <si>
    <t>Enterprises should prepare and disclose information in accordance with internationally recognised accounting and disclosure standards, and refrain from publication of insufficient or unclear information. 
This should include material information on: 
a) the financial and operating results of the enterprise;
b) enterprise objectives and sustainability-related information;
c) capital structures, group structures and their control arrangements;
d) major share ownership, including beneficial owners, and voting rights;
e) information about the composition of the board and its members, including their qualifications, the selection process, other enterprise directorships and whether each board member is regarded as independent by the board;
f) remuneration of members of the board and key executives;
g) related party transactions;
h) foreseeable risk factors; 
i) governance structures and policies including the extent of compliance with national corporate governance codes or policies and the process by which they are implemented; 
j) debt contracts, including the risk of non-compliance with covenants
An annual external audit should be conducted by an independent, competent and qualified auditor in accordance with internationally recognised auditing, ethical and independence standards in order to provide reasonable assurance to the board and shareholders that the financial statements are prepared, in all material respects, in accordance with an applicable financial reporting framework. DK: slette - er et eget punkt
Enterprises may be required to report against broader disclosure standards mandated by regulatory or listing authorities and, where consistent with a jurisdiction’s legal and disclosure requirements, should seek to adopt and align with emerging global best practice and evolving disclosure standards, for example on climate and emissions</t>
  </si>
  <si>
    <t>III. 2 and 4
Commentary 31 and 33, and 36</t>
  </si>
  <si>
    <t>Reporting on responsible business conduct</t>
  </si>
  <si>
    <r>
      <t xml:space="preserve">We </t>
    </r>
    <r>
      <rPr>
        <b/>
        <sz val="10"/>
        <color rgb="FF004D5A"/>
        <rFont val="Figtree"/>
      </rPr>
      <t>disclose information</t>
    </r>
    <r>
      <rPr>
        <sz val="10"/>
        <color rgb="FF004D5A"/>
        <rFont val="Figtree"/>
      </rPr>
      <t xml:space="preserve"> on responsible business conduct practices. </t>
    </r>
  </si>
  <si>
    <t>Enterprises are encouraged to communicate information about their responsible business conduct practices, including as part of their responsibility to carry out due diligence. 
Responsibe business conduct information can include:
a) value statements or statements of business conduct intended for public disclosure including policies on responsible business conduct issues that articulate the enterprise’s commitments to the principles and standards contained in the Guidelines, and its plans for implementing due diligence;
b) policies and other codes of conduct to which the enterprise subscribes, their date of adoption and the countries and entities to which such statements apply;
c) information on measures taken to embed policies on responsible business conduct issues into the enterprise’s management and oversight bodies;
d) the enterprise’s identified areas of significant impacts or risks, the adverse impacts or risks identified, prioritised and assessed, as well as the prioritisation criteria;
e) its performance in relation to the value statements in (a) and the codes of conduct (b) including the actions taken to prevent or mitigate risks or impacts identified, including where possible estimated timelines and benchmarks for improvement and their outcomes, including the enterprise’s provision of or co-operation in any remediation;
f) information on internal audit, risk management and legal compliance systems;
g) information on relationships with workers and other stakeholders;
Enterprises are encouraged to make this information available in plain language and ensure the accuracy of any claim regarding environmental or social performance. Growth in the number of enterprises reporting in these areas and targeting information to consumers would be welcome.
Review of responsible business conduct information by an independent, competent and qualified entity in accordance with internationally recognised assurance standards can substantiate and enhance confidence in the information disclosed and contribute to higher quality and more comparable reporting.</t>
  </si>
  <si>
    <t>III. 3
VII. 5
Commentary 32 - 34, and 40</t>
  </si>
  <si>
    <t>Communication on impacts</t>
  </si>
  <si>
    <r>
      <t>We communicate identified areas of</t>
    </r>
    <r>
      <rPr>
        <b/>
        <sz val="10"/>
        <color rgb="FF004D5A"/>
        <rFont val="Figtree"/>
      </rPr>
      <t xml:space="preserve"> signficant impacts or risks</t>
    </r>
    <r>
      <rPr>
        <sz val="10"/>
        <color rgb="FF004D5A"/>
        <rFont val="Figtree"/>
      </rPr>
      <t xml:space="preserve"> and about how impacts are addressed. </t>
    </r>
  </si>
  <si>
    <t>Enterprises should communicate externally relevant information on due diligence policies, processes, activities conducted to identify and address actual or potential adverse impacts, including the findings and outcomes of those activities.
Human rights: For human rights impacts that the enterprise causes or contributes to, enterprises should be prepared to communicate with impacted or potentially impacted rightsholders in a timely, culturally sensitive and accessible manner, the information above that is specifically relevant to them, in particular when relevant concerns are raised by them or on their behalf.
Corruption &amp; bribery: Propriety, integrity and transparency in both the public and private domains are key concepts in the fight against bribery and other forms of corruption. The business community, non-governmental organisations, governments and inter-governmental organisations should all co-operate to strengthen public support for anticorruption measures and to enhance transparency and public awareness of the problems of corruption and bribery. Enterprises are encouraged to disclose, without prejudice to national laws and requirements, any misconduct related to bribery and other forms of corruption, as well as the measures adopted to address cases of suspected bribery and other forms of corruption. These measures may include, but are not limited to, processes for identifying, investigating, and reporting the misconduct and genuinely and proactively engaging with law enforcement authorities.</t>
  </si>
  <si>
    <t>II. 11
III. 1
VII. 5
Commentary 15, 39, 46, 50</t>
  </si>
  <si>
    <t>Communication on internal control</t>
  </si>
  <si>
    <r>
      <t xml:space="preserve">We communicate </t>
    </r>
    <r>
      <rPr>
        <b/>
        <sz val="10"/>
        <color rgb="FF004D5A"/>
        <rFont val="Figtree"/>
      </rPr>
      <t>information on internal audit,</t>
    </r>
    <r>
      <rPr>
        <sz val="10"/>
        <color rgb="FF004D5A"/>
        <rFont val="Figtree"/>
      </rPr>
      <t xml:space="preserve"> risk management and legal compliance systems. 
</t>
    </r>
  </si>
  <si>
    <t xml:space="preserve">Enterprises should communicate information regarding internal audit, risk management and legal compliance systems as a part of responsible business conduct and their responsibility to carry out due diligence. 
See also above on General reporting and Reporting on responsible business conduct. </t>
  </si>
  <si>
    <t>III. 3f</t>
  </si>
  <si>
    <t>Communication about partners and stakeholders</t>
  </si>
  <si>
    <r>
      <t xml:space="preserve">We communicate information on </t>
    </r>
    <r>
      <rPr>
        <b/>
        <sz val="10"/>
        <color rgb="FF004D5A"/>
        <rFont val="Figtree"/>
      </rPr>
      <t>relationships with workers</t>
    </r>
    <r>
      <rPr>
        <sz val="10"/>
        <color rgb="FF004D5A"/>
        <rFont val="Figtree"/>
      </rPr>
      <t xml:space="preserve"> and other stakeholders.
</t>
    </r>
  </si>
  <si>
    <t xml:space="preserve">Enterprises should communicate information on relationships with workers and other stakeholders as a part of responsible business conduct and their responsibility to carry out due diligence. 
See also above on General reporting and Reporting on responsible business conduct. </t>
  </si>
  <si>
    <t>III. 3g</t>
  </si>
  <si>
    <t>External audit</t>
  </si>
  <si>
    <r>
      <t xml:space="preserve">An annually </t>
    </r>
    <r>
      <rPr>
        <b/>
        <sz val="10"/>
        <color rgb="FF004D5A"/>
        <rFont val="Figtree"/>
      </rPr>
      <t>external audit</t>
    </r>
    <r>
      <rPr>
        <sz val="10"/>
        <color rgb="FF004D5A"/>
        <rFont val="Figtree"/>
      </rPr>
      <t xml:space="preserve"> is conducted by an independent, competent and qualified auditor. </t>
    </r>
  </si>
  <si>
    <t>Information should be prepared and disclosed in accordance with internationally recognised accounting and disclosure standards. An annual external audit should be conducted by an independent, competent and qualified, auditor in accordance with internationally recognised auditing, ethical and independence standards in order to provide reasonable assurance on whether the financial statements are prepared in all material respects in accordance with an applicable financial reporting framework.</t>
  </si>
  <si>
    <t>Commentary 36</t>
  </si>
  <si>
    <t>Enterprises should respect human rights. This means they should avoid infringing on the human rights of others and should address adverse human rights impacts with which they are involved. The chapter outlines how enterprises implement practical measures to effectively respect human rights in their operations and business relationships.</t>
  </si>
  <si>
    <r>
      <t>We have a</t>
    </r>
    <r>
      <rPr>
        <b/>
        <sz val="10"/>
        <color rgb="FF004D5A"/>
        <rFont val="Figtree"/>
      </rPr>
      <t xml:space="preserve"> publicly available policy</t>
    </r>
    <r>
      <rPr>
        <sz val="10"/>
        <color rgb="FF004D5A"/>
        <rFont val="Figtree"/>
      </rPr>
      <t xml:space="preserve"> that commits us to respecting human rights. The policy is: i) approved at the most </t>
    </r>
    <r>
      <rPr>
        <b/>
        <sz val="10"/>
        <color rgb="FF004D5A"/>
        <rFont val="Figtree"/>
      </rPr>
      <t xml:space="preserve">senior level </t>
    </r>
    <r>
      <rPr>
        <sz val="10"/>
        <color rgb="FF004D5A"/>
        <rFont val="Figtree"/>
      </rPr>
      <t>of the enterprise; ii) is informed by relevant</t>
    </r>
    <r>
      <rPr>
        <b/>
        <sz val="10"/>
        <color rgb="FF004D5A"/>
        <rFont val="Figtree"/>
      </rPr>
      <t xml:space="preserve"> internal and/or external </t>
    </r>
    <r>
      <rPr>
        <sz val="10"/>
        <color rgb="FF004D5A"/>
        <rFont val="Figtree"/>
      </rPr>
      <t>expertise; iii) stipulates our human rights expectations</t>
    </r>
    <r>
      <rPr>
        <b/>
        <sz val="10"/>
        <color rgb="FF004D5A"/>
        <rFont val="Figtree"/>
      </rPr>
      <t xml:space="preserve"> of personnel, business partners</t>
    </r>
    <r>
      <rPr>
        <sz val="10"/>
        <color rgb="FF004D5A"/>
        <rFont val="Figtree"/>
      </rPr>
      <t xml:space="preserve"> and other parties directly linked to our operations, products or services; iv) is </t>
    </r>
    <r>
      <rPr>
        <b/>
        <sz val="10"/>
        <color rgb="FF004D5A"/>
        <rFont val="Figtree"/>
      </rPr>
      <t>communicated internally and externally</t>
    </r>
    <r>
      <rPr>
        <sz val="10"/>
        <color rgb="FF004D5A"/>
        <rFont val="Figtree"/>
      </rPr>
      <t xml:space="preserve"> to all personnel, business partners and other relevant parties; v) is reflected in </t>
    </r>
    <r>
      <rPr>
        <b/>
        <sz val="10"/>
        <color rgb="FF004D5A"/>
        <rFont val="Figtree"/>
      </rPr>
      <t>operational policies and procedures</t>
    </r>
    <r>
      <rPr>
        <sz val="10"/>
        <color rgb="FF004D5A"/>
        <rFont val="Figtree"/>
      </rPr>
      <t xml:space="preserve"> necessary to embed it throughout the enterprise.</t>
    </r>
    <r>
      <rPr>
        <b/>
        <sz val="10"/>
        <color rgb="FF004D5A"/>
        <rFont val="Figtree"/>
      </rPr>
      <t xml:space="preserve"> </t>
    </r>
  </si>
  <si>
    <t>Enterprises should publicly commit to respecting human rights through a senior-approved, expert-informed policy that outlines expectations for personnel and partners, communicated widely, and integrated into operational procedures.</t>
  </si>
  <si>
    <t>IV. 4 
Commentary 15 and 49</t>
  </si>
  <si>
    <r>
      <t xml:space="preserve">Within the context of our activities, we </t>
    </r>
    <r>
      <rPr>
        <b/>
        <sz val="10"/>
        <color rgb="FF004D5A"/>
        <rFont val="Figtree"/>
      </rPr>
      <t>avoid causing or contributing to adverse human rights</t>
    </r>
    <r>
      <rPr>
        <sz val="10"/>
        <color rgb="FF004D5A"/>
        <rFont val="Figtree"/>
      </rPr>
      <t xml:space="preserve"> impacts and address such impacts when they occur.</t>
    </r>
  </si>
  <si>
    <t>Enterprises should prevent causing or contributing to adverse human rights impacts through their own actions or inactions. If identified, they must promptly address such impacts by ceasing or preventing them. In cases where an enterprise may have a contributing role, it should discontinue its involvement and leverage its influence to minimize residual impacts.</t>
  </si>
  <si>
    <t>IV. 1 and 2</t>
  </si>
  <si>
    <r>
      <t xml:space="preserve">Our expectations and policies relating to human rights are incorporated into </t>
    </r>
    <r>
      <rPr>
        <b/>
        <sz val="10"/>
        <color rgb="FF004D5A"/>
        <rFont val="Figtree"/>
      </rPr>
      <t xml:space="preserve">engagement with suppliers </t>
    </r>
    <r>
      <rPr>
        <sz val="10"/>
        <color rgb="FF004D5A"/>
        <rFont val="Figtree"/>
      </rPr>
      <t xml:space="preserve">and </t>
    </r>
    <r>
      <rPr>
        <b/>
        <sz val="10"/>
        <color rgb="FF004D5A"/>
        <rFont val="Figtree"/>
      </rPr>
      <t>other</t>
    </r>
    <r>
      <rPr>
        <sz val="10"/>
        <color rgb="FF004D5A"/>
        <rFont val="Figtree"/>
      </rPr>
      <t xml:space="preserve"> </t>
    </r>
    <r>
      <rPr>
        <b/>
        <sz val="10"/>
        <color rgb="FF004D5A"/>
        <rFont val="Figtree"/>
      </rPr>
      <t>business relationships</t>
    </r>
    <r>
      <rPr>
        <sz val="10"/>
        <color rgb="FF004D5A"/>
        <rFont val="Figtree"/>
      </rPr>
      <t>.</t>
    </r>
  </si>
  <si>
    <t>Incorporating policies and expectations into engagement with third parties involves imposing conditions and expectations in contracts or agreements, implementing pre-qualification processes to communicate these terms, providing resources and training for understanding and applying policies, and addressing barriers related to the enterprise's business practices that may hinder partners from meeting expectations, such as purchasing methods and commercial incentives.</t>
  </si>
  <si>
    <t>IV. 3
Commentary 15, 23 and 48</t>
  </si>
  <si>
    <r>
      <t xml:space="preserve">We carry out </t>
    </r>
    <r>
      <rPr>
        <b/>
        <sz val="10"/>
        <color rgb="FF004D5A"/>
        <rFont val="Figtree"/>
      </rPr>
      <t>due diligence</t>
    </r>
    <r>
      <rPr>
        <sz val="10"/>
        <color rgb="FF004D5A"/>
        <rFont val="Figtree"/>
      </rPr>
      <t xml:space="preserve"> to identify, prevent and mitigate actual and potential adverse human rights impacts and account for how these impacts are addressed.</t>
    </r>
  </si>
  <si>
    <t>Enterprises should conduct human rights due diligence, which involves assessing, integrating, and addressing actual and potential human rights impacts. This ongoing process  encompasses risks to rights-holders and adaptation to evolving operations and contexts. Guidance on due diligence, including for supply chains, is available and emphasizes responses to emerging risks. Stakeholder engagement and sustainable development considerations, particularly for vulnerable or marginalized groups, play a crucial role in this endeavor.</t>
  </si>
  <si>
    <t>IV. 5
Commentary 15 and 50</t>
  </si>
  <si>
    <r>
      <t xml:space="preserve">We adopt measures to </t>
    </r>
    <r>
      <rPr>
        <b/>
        <sz val="10"/>
        <color rgb="FF004D5A"/>
        <rFont val="Figtree"/>
      </rPr>
      <t>cease, prevent or mitigate</t>
    </r>
    <r>
      <rPr>
        <sz val="10"/>
        <color rgb="FF004D5A"/>
        <rFont val="Figtree"/>
      </rPr>
      <t xml:space="preserve"> adverse human rights impacts associated with our operations, products or services.</t>
    </r>
  </si>
  <si>
    <t>Enterprises must avoid causing or contributing to adverse human rights impacts through their actions and respond promptly when such impacts occur. If an enterprise causes or may cause an impact, it should cease or prevent it, and if it contributes or may contribute to an impact, it must cease, prevent its contribution, and leverage its influence to minimize remaining impacts effectively. Leveraging influence is crucial when the enterprise can effect change in practices causing human rights impacts, and particularly relevant in cases where the enteprise is directly linked to advers human rights impacts.</t>
  </si>
  <si>
    <t>IV. 2 and 3
Commentary 15 and 47</t>
  </si>
  <si>
    <t xml:space="preserve"> </t>
  </si>
  <si>
    <r>
      <t xml:space="preserve">We </t>
    </r>
    <r>
      <rPr>
        <b/>
        <sz val="10"/>
        <color rgb="FF004D5A"/>
        <rFont val="Figtree"/>
      </rPr>
      <t>track</t>
    </r>
    <r>
      <rPr>
        <sz val="10"/>
        <color rgb="FF004D5A"/>
        <rFont val="Figtree"/>
      </rPr>
      <t xml:space="preserve"> implementation of measures to address actual and potential human rights impacts and results of these measures. 
</t>
    </r>
  </si>
  <si>
    <t>No</t>
  </si>
  <si>
    <t>To effectively monitor and track the implementation and success of measures, enterprises should review their internal commitments, activities, and goals regularly. They should also conduct periodic assessments of business relationships to confirm the pursuit of risk mitigation measures and validate the prevention or mitigation of adverse impacts. Engaging with affected or potentially impacted rights-holders, including workers, representatives, and trade unions, is essential. Identifying overlooked impacts or risks from past due diligence processes for future consideration and using lessons learned to enhance future processes are key steps in improving due diligence practices.</t>
  </si>
  <si>
    <t>IV. 1 and 5
Commentary 15 and 50</t>
  </si>
  <si>
    <t>Marginalised and  vulnerable individuals and groups</t>
  </si>
  <si>
    <r>
      <t>We pay special attention to particularly</t>
    </r>
    <r>
      <rPr>
        <b/>
        <sz val="10"/>
        <color rgb="FF004D5A"/>
        <rFont val="Figtree"/>
      </rPr>
      <t xml:space="preserve"> vulnerable or marginalised</t>
    </r>
    <r>
      <rPr>
        <sz val="10"/>
        <color rgb="FF004D5A"/>
        <rFont val="Figtree"/>
      </rPr>
      <t xml:space="preserve"> individuals and groups in our human rights due diligence, including indigenous peoples, women, children, persons with disabilities and migrant workers and their families. </t>
    </r>
  </si>
  <si>
    <t>Enterprises have a broad impact on various internationally recognized human rights, with some rights more vulnerable to adverse effects in specific industries or settings, necessitating heightened attention. Regular reviews of all rights are crucial as circumstances evolve, potentially requiring additional standards. Special focus should be on groups with specific needs, such as Indigenous Peoples, human rights defenders, and marginalized populations. OECD due diligence guidance offers practical support, including on stakeholder engagement and Free, Prior and Informed Consent (FPIC). United Nations instruments detail the rights of various groups, including Indigenous Peoples, women, children, persons with disabilities, and migrant workers. Enterprises operating in conflict zones must adhere to international humanitarian law standards, necessitating enhanced due diligence in such conditions.</t>
  </si>
  <si>
    <t>IV.5
Commentary 15 and 45</t>
  </si>
  <si>
    <t>Enhanced due diligence in armed conflict and high-risk areas</t>
  </si>
  <si>
    <r>
      <t xml:space="preserve">We </t>
    </r>
    <r>
      <rPr>
        <b/>
        <sz val="10"/>
        <color rgb="FF004D5A"/>
        <rFont val="Figtree"/>
      </rPr>
      <t>conduct enhanced due diligence</t>
    </r>
    <r>
      <rPr>
        <sz val="10"/>
        <color rgb="FF004D5A"/>
        <rFont val="Figtree"/>
      </rPr>
      <t xml:space="preserve"> in contexts of armed conflict or heightened risks of gross abuses, including violations of international humanitarian law. </t>
    </r>
  </si>
  <si>
    <t>Not Initiated</t>
  </si>
  <si>
    <t>In conflict or high-risk situations with potential gross abuses, enterprises should conduct rigorous due diligence focusing on adverse impacts, such as breaches of international humanitarian law. These areas are identified by armed conflict, widespread violence, or significant risks to people, which may stem from political instability, institutional weakness, or widespread human rights violations. Such environments often exhibit extensive human rights abuses and violations of domestic or international laws.</t>
  </si>
  <si>
    <t>IV. 5
Commentary 15 and 45</t>
  </si>
  <si>
    <t>Remediation</t>
  </si>
  <si>
    <r>
      <t xml:space="preserve">We </t>
    </r>
    <r>
      <rPr>
        <b/>
        <sz val="10"/>
        <color rgb="FF004D5A"/>
        <rFont val="Figtree"/>
      </rPr>
      <t xml:space="preserve">provide for or co-operate in the remediation </t>
    </r>
    <r>
      <rPr>
        <sz val="10"/>
        <color rgb="FF004D5A"/>
        <rFont val="Figtree"/>
      </rPr>
      <t xml:space="preserve">of adverse human rights impacts where we identify that we have caused or contributed to these impacts. 
</t>
    </r>
  </si>
  <si>
    <t>Enterprises should facilitate the remediation of adverse impacts they have identified, either independently or through collaboration in legitimate processes. Co-operation with judicial or state-based non-judicial mechanisms may be necessary in some cases. For other situations, operational-level grievance mechanisms that align with core criteria, transparency, dialogue, and continuous learning can effectively address impacts of enterprises' activities. These mechanisms should not diminish the role of trade unions in labor disputes or hinder access to judicial or non-judicial grievance mechanisms, including National Contact Points under the Guidelines.</t>
  </si>
  <si>
    <t>IV. 6
Commentary 51</t>
  </si>
  <si>
    <t>Employment and Industrial Relations</t>
  </si>
  <si>
    <t>Enterprises should conduct their operations within the framework of international labour standards, applicable labour law and regulations as well as prevailing labour practices. Workers' rights to organise and collective bargaining, abolition of child labour, elimination of forced labour, non-discrimination and a safe and healthy working environment are core elements of decent work. The Guidelines encouragea constructive dialogue between employers and employees and the establishment of positive industrial relations as key enablers.</t>
  </si>
  <si>
    <t>Policy and management systems</t>
  </si>
  <si>
    <r>
      <t xml:space="preserve">Our </t>
    </r>
    <r>
      <rPr>
        <b/>
        <sz val="10"/>
        <color rgb="FF004D5A"/>
        <rFont val="Figtree"/>
      </rPr>
      <t>committment to respect fundamental rights</t>
    </r>
    <r>
      <rPr>
        <sz val="10"/>
        <color rgb="FF004D5A"/>
        <rFont val="Figtree"/>
      </rPr>
      <t xml:space="preserve"> at work and avoid unlawful employment and industrial relations practices is embedded into policy and management systems (covering our own workforce and workers in the value chain). 
</t>
    </r>
  </si>
  <si>
    <t>Enterprises should embed responsible business conduct into policies. that articulate the enterprise's commitments and plans for implementing due diligence. Multinational enterprises, while operating within the jurisdiction of particular countries, may be subject to national and international levels of regulation of employment and industrial relations matters. 
Fundamental rights at work include (ref. ILO Declaration on Fundamental Principles and Rights at Work): 
- Freedom of association and right to collective bargaining
- The effective abolition of child labour
- The elimination of all forms of forced or compulsory labour
- Non-discrimination in employment and occupation
- Safe and healthy working environment.</t>
  </si>
  <si>
    <t>V. Introduction
Commentary 15</t>
  </si>
  <si>
    <r>
      <t>Our expectations and policies relating to workers' rights and applicable labour standards are</t>
    </r>
    <r>
      <rPr>
        <b/>
        <sz val="10"/>
        <color rgb="FF004D5A"/>
        <rFont val="Figtree"/>
      </rPr>
      <t xml:space="preserve"> incorporated into engagement with suppliers </t>
    </r>
    <r>
      <rPr>
        <sz val="10"/>
        <color rgb="FF004D5A"/>
        <rFont val="Figtree"/>
      </rPr>
      <t xml:space="preserve">and other business relationships.
</t>
    </r>
  </si>
  <si>
    <t xml:space="preserve">Incorporating policies and expectations into engagement with third parties involves incorporating conditions and expectations in contracts or other forms of written agreements. It may also involve developing and implementing pre-qualification processes, where expectations and conditions are communicated, and to provide adequate resources and training for third parties to understand and apply the relevant policies and implement due diligence. Enterprises should also seek to understand and address barriers arising from the enterprise’s way of doing business that may impede the ability of suppliers and other business relationships to implement the conditions and expectations (e.g. purchasing practices, commercial incentives).  </t>
  </si>
  <si>
    <t xml:space="preserve">Freedom of association and collective bargaining </t>
  </si>
  <si>
    <r>
      <t xml:space="preserve">We respect workers' rights to form or </t>
    </r>
    <r>
      <rPr>
        <b/>
        <sz val="10"/>
        <color rgb="FF004D5A"/>
        <rFont val="Figtree"/>
      </rPr>
      <t>join trade unions and representative organizations</t>
    </r>
    <r>
      <rPr>
        <sz val="10"/>
        <color rgb="FF004D5A"/>
        <rFont val="Figtree"/>
      </rPr>
      <t xml:space="preserve"> of their choice without interference and </t>
    </r>
    <r>
      <rPr>
        <b/>
        <sz val="10"/>
        <color rgb="FF004D5A"/>
        <rFont val="Figtree"/>
      </rPr>
      <t>collective bargaining</t>
    </r>
    <r>
      <rPr>
        <sz val="10"/>
        <color rgb="FF004D5A"/>
        <rFont val="Figtree"/>
      </rPr>
      <t xml:space="preserve"> through recognized trade unions.</t>
    </r>
  </si>
  <si>
    <t>Enterprises should reaffirm all key principles and rights outlined in the ILO Declaration on Fundamental Principles and Rights at Work. These include freedom of association and collective bargaining, eradication of child labour, elimination of forced labour, non-discrimination in employment, and ensuring a safe working environment. These principles are articulated as specific rights and obligations in fundamental ILO Conventions.</t>
  </si>
  <si>
    <t>V. 1a, 1b and 8
Commentary 56</t>
  </si>
  <si>
    <t xml:space="preserve">Child labour </t>
  </si>
  <si>
    <r>
      <t>We contribute to effective abolition of</t>
    </r>
    <r>
      <rPr>
        <b/>
        <sz val="10"/>
        <color rgb="FF004D5A"/>
        <rFont val="Figtree"/>
      </rPr>
      <t xml:space="preserve"> child labour</t>
    </r>
    <r>
      <rPr>
        <sz val="10"/>
        <color rgb="FF004D5A"/>
        <rFont val="Figtree"/>
      </rPr>
      <t xml:space="preserve"> by taking immediate and effective measures to eradicate them urgently.</t>
    </r>
  </si>
  <si>
    <t>Multinational enterprises can play a crucial role in eradicating child labour, as defined in ILO Conventions 138 and 182. By promoting quality employment and economic growth, these enterprises can address poverty and labour issues effectively. It's important to recognize and encouraget their efforts in contributing to lasting solutions. Raising the standards for education children in host countries is an important element in this respect.</t>
  </si>
  <si>
    <t>V. 1c
Commentary 57</t>
  </si>
  <si>
    <t>Forced Labour</t>
  </si>
  <si>
    <r>
      <t>We contribute to effective elimination of all forms of</t>
    </r>
    <r>
      <rPr>
        <b/>
        <sz val="10"/>
        <color rgb="FF004D5A"/>
        <rFont val="Figtree"/>
      </rPr>
      <t xml:space="preserve"> forced or compulsory labour</t>
    </r>
    <r>
      <rPr>
        <sz val="10"/>
        <color rgb="FF004D5A"/>
        <rFont val="Figtree"/>
      </rPr>
      <t xml:space="preserve"> by taking immediate and effective measures to eradicate them urgently.</t>
    </r>
  </si>
  <si>
    <t>Enterprises should contribute to the elimination of forced labour. The right to be free from forced and compulsory labour is a core human right recognized in the ICCPR. Governments are urged to eradicate forced labour promptly under ILO Conventions 29 and 105. Enterprises must combat human trafficking, debt bondage, and forced labour by utilizing ILO indicators and ensuring transparency in their efforts.</t>
  </si>
  <si>
    <t>V. 1d
Commentary 58</t>
  </si>
  <si>
    <t xml:space="preserve">Equality and non-discrimination </t>
  </si>
  <si>
    <r>
      <t>We ensure</t>
    </r>
    <r>
      <rPr>
        <b/>
        <sz val="10"/>
        <color rgb="FF004D5A"/>
        <rFont val="Figtree"/>
      </rPr>
      <t xml:space="preserve"> equal opportunity and fair treatment</t>
    </r>
    <r>
      <rPr>
        <sz val="10"/>
        <color rgb="FF004D5A"/>
        <rFont val="Figtree"/>
      </rPr>
      <t xml:space="preserve"> for employees without discrimination.</t>
    </r>
  </si>
  <si>
    <t>The principle of non-discrimination in employment covers various aspects such as hiring, pay, promotion, training, and retirement. Any form of discrimination based on factors like age, gender, disability, or pregnancy is prohibited by international labour standards. Enterprises should ensure equal opportunities and fair treatment for all employees, without discrimination based on personal characteristics or trade union activity. Compliance with these principles, including those outlined in ILO Convention 190 on Violence and Harassment, is crucial for responsible business conduct. Exceptions may apply for government policies promoting employment equality or job requirements</t>
  </si>
  <si>
    <t>V. 1e
Commentary 59</t>
  </si>
  <si>
    <t xml:space="preserve">Health and safety </t>
  </si>
  <si>
    <r>
      <t>We maintain the</t>
    </r>
    <r>
      <rPr>
        <b/>
        <sz val="10"/>
        <color rgb="FF004D5A"/>
        <rFont val="Figtree"/>
      </rPr>
      <t xml:space="preserve"> highest standards of safety and health </t>
    </r>
    <r>
      <rPr>
        <sz val="10"/>
        <color rgb="FF004D5A"/>
        <rFont val="Figtree"/>
      </rPr>
      <t xml:space="preserve">at work and provide a safey and healthy working environment. </t>
    </r>
  </si>
  <si>
    <t>All enterprises must ensure a safe and healthy work environment by minimizing workplace hazards and preventing accidents or health risks associated with work activities and  maintain the highest standards of safety and health at work.</t>
  </si>
  <si>
    <t>V. 1f and 4c
Commentary 60</t>
  </si>
  <si>
    <t xml:space="preserve">Collective bargaining </t>
  </si>
  <si>
    <r>
      <t>We provide workers’ representatives with the</t>
    </r>
    <r>
      <rPr>
        <b/>
        <sz val="10"/>
        <color rgb="FF004D5A"/>
        <rFont val="Figtree"/>
      </rPr>
      <t xml:space="preserve"> facilities necessary</t>
    </r>
    <r>
      <rPr>
        <sz val="10"/>
        <color rgb="FF004D5A"/>
        <rFont val="Figtree"/>
      </rPr>
      <t xml:space="preserve"> in the development of effective collective agreements.</t>
    </r>
  </si>
  <si>
    <t>Enterprises should support the right to collective bargaining by granting worker representatives the needed facilities, such as time off without loss of pay or benefits, to participate in union activities and develop effective collective agreements.</t>
  </si>
  <si>
    <t>V. 2. and 8</t>
  </si>
  <si>
    <t>Information to workers and their representatives</t>
  </si>
  <si>
    <r>
      <t>We provide the relevant</t>
    </r>
    <r>
      <rPr>
        <b/>
        <sz val="10"/>
        <color rgb="FF004D5A"/>
        <rFont val="Figtree"/>
      </rPr>
      <t xml:space="preserve"> information to workers' representatives</t>
    </r>
    <r>
      <rPr>
        <sz val="10"/>
        <color rgb="FF004D5A"/>
        <rFont val="Figtree"/>
      </rPr>
      <t xml:space="preserve"> in a timely manner,and offer information to gain an accurate understanding of the entity's performance.</t>
    </r>
  </si>
  <si>
    <t>Enterprises should ensure that the information shared with workers and their representatives offers a transparent and accurate perspective on the enterprise's structure, financial status, environmental impacts, employment trends, and significant operational changes. While maintaining business confidentiality, certain details may be withheld or shared with appropriate safeguards in place. They should share timely information with workers' representatives, including details necessary for productive employment negotiations, an accurate view of the entity's performance, advanced notice of significant plans like collective dismissals to mitigate impacts, and environmental impact updates along with progress against goals based on the best available information.</t>
  </si>
  <si>
    <t>V. 2, 6 and 8
Commentary 61</t>
  </si>
  <si>
    <t xml:space="preserve">Worker consultation </t>
  </si>
  <si>
    <r>
      <t xml:space="preserve">We promote </t>
    </r>
    <r>
      <rPr>
        <b/>
        <sz val="10"/>
        <color rgb="FF004D5A"/>
        <rFont val="Figtree"/>
      </rPr>
      <t xml:space="preserve">consultation and co-operation between employers and workers </t>
    </r>
    <r>
      <rPr>
        <sz val="10"/>
        <color rgb="FF004D5A"/>
        <rFont val="Figtree"/>
      </rPr>
      <t xml:space="preserve">and their representatives through legitimate processes, structures or mechanisms on matters of mutual concern. </t>
    </r>
  </si>
  <si>
    <t>Enterprises should promote consultation and co-operation between employers and workers and their representatives through legitimate processes, structures or mechanisms on matters of mutual concern. Such consultative arrangements should not substitute for workers’ right to bargain over terms and conditions of employment.</t>
  </si>
  <si>
    <t>V. 3 and 8
Commentary 62</t>
  </si>
  <si>
    <t xml:space="preserve">Industry standards </t>
  </si>
  <si>
    <r>
      <t xml:space="preserve">We </t>
    </r>
    <r>
      <rPr>
        <b/>
        <sz val="10"/>
        <color rgb="FF004D5A"/>
        <rFont val="Figtree"/>
      </rPr>
      <t>adhere to employment standards,</t>
    </r>
    <r>
      <rPr>
        <sz val="10"/>
        <color rgb="FF004D5A"/>
        <rFont val="Figtree"/>
      </rPr>
      <t xml:space="preserve"> contractual arrangements, and industrial relations practices across all operations.</t>
    </r>
  </si>
  <si>
    <t>Employment and industrial relations standards encompass compensation, working-time arrangements, and occupational health and safety measures. Multinational enterprises are expected to adhere to regulatory standards and industry norms to mitigate the risks of accidents and health issues in the workplace. This includes efforts to enhance occupational health and safety performance across their operations, even beyond what is mandated by local regulations. Enterprises should also respect workers' rights to refuse work if they believe it poses an immediate and serious threat to health or safety. Occupational health and safety considerations are emphasized in various parts of the Guidelines, stressing their significance. The ILO List of Occupational Diseases Recommendation 194 and codes of practice offer additional resources for enterprises to implement health and safety protocols effectively. Detailed guidance on occupational health and safety management is available in relevant ILO conventions and guidelines. (ILO C155 and ILO-OSH).</t>
  </si>
  <si>
    <r>
      <t xml:space="preserve">Operations in other countries
</t>
    </r>
    <r>
      <rPr>
        <i/>
        <sz val="10"/>
        <color rgb="FF004D5A"/>
        <rFont val="Figtree"/>
      </rPr>
      <t>(If applicable)</t>
    </r>
    <r>
      <rPr>
        <sz val="10"/>
        <color rgb="FF004D5A"/>
        <rFont val="Figtree"/>
      </rPr>
      <t xml:space="preserve"> </t>
    </r>
  </si>
  <si>
    <r>
      <t>When we</t>
    </r>
    <r>
      <rPr>
        <b/>
        <sz val="10"/>
        <color rgb="FF004D5A"/>
        <rFont val="Figtree"/>
      </rPr>
      <t xml:space="preserve"> </t>
    </r>
    <r>
      <rPr>
        <sz val="10"/>
        <color rgb="FF004D5A"/>
        <rFont val="Figtree"/>
      </rPr>
      <t xml:space="preserve">operate in other countries, </t>
    </r>
    <r>
      <rPr>
        <b/>
        <sz val="10"/>
        <color rgb="FF004D5A"/>
        <rFont val="Figtree"/>
      </rPr>
      <t>wages, benefits and conditions of work</t>
    </r>
    <r>
      <rPr>
        <sz val="10"/>
        <color rgb="FF004D5A"/>
        <rFont val="Figtree"/>
      </rPr>
      <t xml:space="preserve"> offered to our workers should </t>
    </r>
    <r>
      <rPr>
        <b/>
        <sz val="10"/>
        <color rgb="FF004D5A"/>
        <rFont val="Figtree"/>
      </rPr>
      <t>not be less favourable</t>
    </r>
    <r>
      <rPr>
        <sz val="10"/>
        <color rgb="FF004D5A"/>
        <rFont val="Figtree"/>
      </rPr>
      <t xml:space="preserve"> than those offered by comparable employers in the host country.</t>
    </r>
  </si>
  <si>
    <t>Wages, benefits and conditions of work should not be less favourable to the workers than those offered by comparable employers, should be related to the economic position of the enterprise, and should be at least adequate to satisfy the basic needs of the workers and their families. It is recognised that in the absence of an employment relationship, enterprises are nevertheless expected to act in accordance with the risk-based due diligence and supply chain recommendations. This is especially relevant in sectors where informality, short-term working arrangements, decent work deficits and digital transformation may be more common.</t>
  </si>
  <si>
    <t>V. 4b
Commentary 63</t>
  </si>
  <si>
    <r>
      <t>Local capacity building</t>
    </r>
    <r>
      <rPr>
        <sz val="10"/>
        <color rgb="FFFF0000"/>
        <rFont val="Figtree"/>
      </rPr>
      <t xml:space="preserve"> </t>
    </r>
  </si>
  <si>
    <r>
      <t xml:space="preserve">We </t>
    </r>
    <r>
      <rPr>
        <b/>
        <sz val="10"/>
        <color rgb="FF004D5A"/>
        <rFont val="Figtree"/>
      </rPr>
      <t xml:space="preserve">employ local workers </t>
    </r>
    <r>
      <rPr>
        <sz val="10"/>
        <color rgb="FF004D5A"/>
        <rFont val="Figtree"/>
      </rPr>
      <t>in our operations and provide training to improve skill levels.</t>
    </r>
  </si>
  <si>
    <t>Multinational enterprises should to the greatest extent practicable employ local workers. They are encouraged to recruit an adequate workforce share locally, including managerial personnel, and to provide training to them. Training should focus on enhancing skills to prepare for future operational changes and societal trends, such as automation, digitalization, sustainable development, and just transition. Enterprises are encouraged to prioritize training and lifelong learning, ensuring equal access for all, including women and vulnerable groups like youth, people with disabilities, migrants, and Indigenous Peoples. This should be done in co-operation with worker representatives and, where appropriate, relevant governmental authorities.</t>
  </si>
  <si>
    <t>V. 5
Commentary 64</t>
  </si>
  <si>
    <t xml:space="preserve">Change in operations </t>
  </si>
  <si>
    <r>
      <t xml:space="preserve">We provide reasonable </t>
    </r>
    <r>
      <rPr>
        <b/>
        <sz val="10"/>
        <color rgb="FF004D5A"/>
        <rFont val="Figtree"/>
      </rPr>
      <t>notice of changes</t>
    </r>
    <r>
      <rPr>
        <sz val="10"/>
        <color rgb="FF004D5A"/>
        <rFont val="Figtree"/>
      </rPr>
      <t xml:space="preserve"> in operations which may have major employment effects such as lay-offs. </t>
    </r>
  </si>
  <si>
    <t>When considering major operational changes that could result in adverse effects to employment, particularly collective lay-offs or dismissals, enterprises should provide timely notice to representatives of the affected workers and their organisations. Ideally, give notice before final decisions are made and explore various approaches for effective collaboration. Where appropriate co-operate with the worker representatives and appropriate governmental authorities to mitigate to the predictable adverse effects.</t>
  </si>
  <si>
    <t>V. 6 and 8</t>
  </si>
  <si>
    <t xml:space="preserve">Fair negotiations with workers' representatives </t>
  </si>
  <si>
    <r>
      <t>We work to ensure</t>
    </r>
    <r>
      <rPr>
        <b/>
        <sz val="10"/>
        <color rgb="FF004D5A"/>
        <rFont val="Figtree"/>
      </rPr>
      <t xml:space="preserve"> fair negotiations</t>
    </r>
    <r>
      <rPr>
        <sz val="10"/>
        <color rgb="FF004D5A"/>
        <rFont val="Figtree"/>
      </rPr>
      <t xml:space="preserve"> with workers’ representatives on conditions of employment.</t>
    </r>
  </si>
  <si>
    <t>In the context of bona fide negotiations with workers’ representatives on conditions of employment, or while workers are exercising a right to organise, enterprises should not influence unfairly those negotiations or to hinder the exercise of a right to organize or bargain collectively.</t>
  </si>
  <si>
    <t>V. 7 and 8</t>
  </si>
  <si>
    <t>Environment</t>
  </si>
  <si>
    <t xml:space="preserve">Enterprises play a key role in advancing sustainable economies and can contribute to delivering an effective and progressive response to global, regional and local environmental challenges, including the urgent threat of climate change. This chapter stresses the importance of compliance with environmental regulations, adopting sustainable business practices, and contributing to environmental protection and sustainable development. Enterprises are encouraged to reduce their environmental footprint through responsible resource management, waste reduction, and pollution prevention. </t>
  </si>
  <si>
    <t xml:space="preserve">Policy </t>
  </si>
  <si>
    <r>
      <t>Our commitment to conduct our activities takes due account of the need to</t>
    </r>
    <r>
      <rPr>
        <b/>
        <sz val="10"/>
        <color rgb="FF004D5A"/>
        <rFont val="Figtree"/>
      </rPr>
      <t xml:space="preserve"> protect the environment,</t>
    </r>
    <r>
      <rPr>
        <sz val="10"/>
        <color rgb="FF004D5A"/>
        <rFont val="Figtree"/>
      </rPr>
      <t xml:space="preserve"> avoids and addresses adverse environmental impacts. </t>
    </r>
  </si>
  <si>
    <t>Enterprises should integrate responsible business practices into policies outlining their commitments and due diligence plans. They should conduct their activities with consideration for environmental protection, worker well-being, and societal interests within legal frameworks and international standards. Adverse environmental impacts encompass harmful changes affecting ecosystems, socio-economic systems, and individuals. International commitments and regulatory frameworks serve as crucial guidelines for understanding environmental issues. Mitigating adverse impacts requires addressing interconnected matters like worker safety, community impacts, and land rights, involving multiple environmental, social, and developmental priorities.</t>
  </si>
  <si>
    <t>VI. Introduction and 1.
Commentary 15, 66 - 68 and 70</t>
  </si>
  <si>
    <t>Environmental management system</t>
  </si>
  <si>
    <t>Stakeholders are provided with accurate, timely information on the environmental impacts of our operations, products, and services.</t>
  </si>
  <si>
    <t>Enterprises are advised to integrate policies into their management systems to ensure they are seamlessly integrated as part of regular operations. An environmental management system is key in embedding environmental considerations into business processes, demonstrating the company's dedication to environmental protection. Not only does this system provide economic advantages such as cost savings, resource conservation, sustainability, enhanced customer satisfaction, and improved community relations, but it also encompasses activities focused on understanding and mitigating environmental impacts.</t>
  </si>
  <si>
    <t>VI. 1 and 6
Commentary 15, 67 and 71</t>
  </si>
  <si>
    <t xml:space="preserve">Identify and assess </t>
  </si>
  <si>
    <r>
      <t xml:space="preserve">We collect and evaluate </t>
    </r>
    <r>
      <rPr>
        <b/>
        <sz val="10"/>
        <color rgb="FF004D5A"/>
        <rFont val="Figtree"/>
      </rPr>
      <t>adequate and timely</t>
    </r>
    <r>
      <rPr>
        <sz val="10"/>
        <color rgb="FF004D5A"/>
        <rFont val="Figtree"/>
      </rPr>
      <t xml:space="preserve"> information regarding the adverse impacts associated with our operations, products or services, and prepare an appropriate environmental impact assessment. </t>
    </r>
  </si>
  <si>
    <t xml:space="preserve">Enterprises should identify and assess adverse environmental impacts through collection and evaluation of adequate and timely information regarding the adverse impacts associated with their operations, products and services and ensure that their greenhouse gas emissions and impact on carbon sinks are consistent with internationally agreed global temperature goals based on best available science, including as assessed by the Intergovernmental Panel on Climate Change (IPCC). Enterprises should monitor and report on short, medium and long-term mitigation targets. It will be important to report against, review and update targets regularly in relation to their adequacy and relevance, based on the latest available scientific evidence and as different national or industry specific transition pathways are developed and updated. Enterprises should prioritise eliminating or reducing sources of emissions over offsetting, compensation, or neutralization measures. Enterprises should report publicly on their reliance on, and relevant characteristics of, any carbon credits or offsets.
</t>
  </si>
  <si>
    <t xml:space="preserve">VI. 1
Commentary 15, 76-77 and 80
</t>
  </si>
  <si>
    <r>
      <t xml:space="preserve">We regularly </t>
    </r>
    <r>
      <rPr>
        <b/>
        <sz val="10"/>
        <color rgb="FF004D5A"/>
        <rFont val="Figtree"/>
      </rPr>
      <t>verify the effectiveness</t>
    </r>
    <r>
      <rPr>
        <sz val="10"/>
        <color rgb="FF004D5A"/>
        <rFont val="Figtree"/>
      </rPr>
      <t xml:space="preserve"> of strategies, monitor progress on environmental objectives and targets, and review relevance.</t>
    </r>
  </si>
  <si>
    <t>Monitoring and evaluating the implementation and effectiveness of measures involve various steps. This includes assessing the enterprise's internal commitments, activities, and goals through reviews and audits, ensuring communication of results within the organization. Regular assessments of business relationships are conducted to confirm adherence to risk mitigation measures and prevent adverse impacts. Engaging with affected stakeholders and identifying any overlooked risks from past due diligence processes are essential for continuous improvement.</t>
  </si>
  <si>
    <t>VI. 1
Commentary 15</t>
  </si>
  <si>
    <r>
      <rPr>
        <b/>
        <sz val="10"/>
        <color rgb="FF004D5A"/>
        <rFont val="Figtree"/>
      </rPr>
      <t>Stakeholders</t>
    </r>
    <r>
      <rPr>
        <sz val="10"/>
        <color rgb="FF004D5A"/>
        <rFont val="Figtree"/>
      </rPr>
      <t xml:space="preserve"> are provided with </t>
    </r>
    <r>
      <rPr>
        <b/>
        <sz val="10"/>
        <color rgb="FF004D5A"/>
        <rFont val="Figtree"/>
      </rPr>
      <t xml:space="preserve">accurate, timely information </t>
    </r>
    <r>
      <rPr>
        <sz val="10"/>
        <color rgb="FF004D5A"/>
        <rFont val="Figtree"/>
      </rPr>
      <t>on the environmental impacts of our operations, products, and services.</t>
    </r>
  </si>
  <si>
    <t>Enterprises should ensure that the public, workers, and other relevant stakeholders receive sufficient, measurable, verifiable (if applicable), and timely information about the environmental impacts of our operations, products, and services. This information should be based on the best available data and includes updates on progress towards targets and objectives.</t>
  </si>
  <si>
    <t>VI. 1d
Commentary 72</t>
  </si>
  <si>
    <r>
      <t xml:space="preserve">We </t>
    </r>
    <r>
      <rPr>
        <b/>
        <sz val="10"/>
        <color rgb="FF004D5A"/>
        <rFont val="Figtree"/>
      </rPr>
      <t xml:space="preserve">remediate and conduct meningful engagement </t>
    </r>
    <r>
      <rPr>
        <sz val="10"/>
        <color rgb="FF004D5A"/>
        <rFont val="Figtree"/>
      </rPr>
      <t>with relevant stakeholders affected by adverse environmental impacts we cause or contribute to and encourage our business relationships to do the same.</t>
    </r>
  </si>
  <si>
    <t>Enterprises must address adverse impacts by engaging in remediation efforts that restore the environment and affected individuals to their original state as much as possible, considering the impact's significance and scale. Compliance with legal obligations and international standards is crucial, with remedies based on similar cases when standards are not available. Meaningful engagement with stakeholders, including employees, customers, investors, suppliers, local communities, vulnerable groups, individuals with special rights, Indigenous Peoples, and the public, is vital when environmental assets are at risk.</t>
  </si>
  <si>
    <t>VI.1e and 2</t>
  </si>
  <si>
    <t>Implement measures on climate change</t>
  </si>
  <si>
    <r>
      <t xml:space="preserve">We have implemented science-based policies, strategies and transition plans on </t>
    </r>
    <r>
      <rPr>
        <b/>
        <sz val="10"/>
        <color rgb="FF004D5A"/>
        <rFont val="Figtree"/>
      </rPr>
      <t>climate change</t>
    </r>
    <r>
      <rPr>
        <sz val="10"/>
        <color rgb="FF004D5A"/>
        <rFont val="Figtree"/>
      </rPr>
      <t>, mitigation and adaptation as well as short, medium and long-term mitigation targets.</t>
    </r>
  </si>
  <si>
    <t>This involves implementing science-based climate policies, transition plans, and monitoring short, medium, and long-term GHG emission targets. The targets should be science-driven, encompassing absolute and intensity-based reductions, and accounting for scopes 1, 2, and, to the extent possible, scope 3 emissions. Regular target updates are crucial based on evolving scientific evidence and industry-specific transitions. Enterprises should prioritise eliminating or reducing sources of emission over offsets, with offsets considered only as a last resort. Any carbon credits should maintain high environmental standards and not divert focus from emission reductions or entrench carbon-intensive practices. Public reporting on the use and characteristics of carbon credits should be separate from emission reduction reporting.</t>
  </si>
  <si>
    <t>VI. 3 
Commentary 15, 77</t>
  </si>
  <si>
    <t xml:space="preserve">Implement measures on environmental and health </t>
  </si>
  <si>
    <r>
      <t xml:space="preserve">We ensure </t>
    </r>
    <r>
      <rPr>
        <b/>
        <sz val="10"/>
        <color rgb="FF004D5A"/>
        <rFont val="Figtree"/>
      </rPr>
      <t>contingency plans</t>
    </r>
    <r>
      <rPr>
        <sz val="10"/>
        <color rgb="FF004D5A"/>
        <rFont val="Figtree"/>
      </rPr>
      <t xml:space="preserve"> are in place to prevent, mitigate, and manage </t>
    </r>
    <r>
      <rPr>
        <b/>
        <sz val="10"/>
        <color rgb="FF004D5A"/>
        <rFont val="Figtree"/>
      </rPr>
      <t>environmental and health risks</t>
    </r>
    <r>
      <rPr>
        <sz val="10"/>
        <color rgb="FF004D5A"/>
        <rFont val="Figtree"/>
      </rPr>
      <t>, and have establish reporting mechanisms for prompt communication with relevant authorities.</t>
    </r>
  </si>
  <si>
    <t>Enterprises should maintain contingency plans for preventing, mitigating, and controlling serious environmental and health damage from their operations, including accidents and emergencies; and mechanisms for immediate reporting to the competent authorities.The basic premise of the Guidelines is that enterprises should act as soon as possible, and in a proactive way, to avoid adverse environmental impacts.</t>
  </si>
  <si>
    <t>VII. 4 
Commentary 74</t>
  </si>
  <si>
    <t xml:space="preserve">Technology </t>
  </si>
  <si>
    <r>
      <t xml:space="preserve">We seek to enhance environmental performance within the enterprise by </t>
    </r>
    <r>
      <rPr>
        <b/>
        <sz val="10"/>
        <color rgb="FF004D5A"/>
        <rFont val="Figtree"/>
      </rPr>
      <t xml:space="preserve">adopting technologie </t>
    </r>
    <r>
      <rPr>
        <sz val="10"/>
        <color rgb="FF004D5A"/>
        <rFont val="Figtree"/>
      </rPr>
      <t>and use the best available options.</t>
    </r>
  </si>
  <si>
    <t xml:space="preserve">The use of leverage and provision of technology on mutually acceptable terms, technical assistance and funding to suppliers and other business relationships for climate mitigation and adaptation efforts will be crucial for meeting targets and addressing impacts. </t>
  </si>
  <si>
    <t>VII. 5a
Commentary 78</t>
  </si>
  <si>
    <t xml:space="preserve">Customer awareness </t>
  </si>
  <si>
    <r>
      <t>We seek to offer products or services that are</t>
    </r>
    <r>
      <rPr>
        <b/>
        <sz val="10"/>
        <color rgb="FF004D5A"/>
        <rFont val="Figtree"/>
      </rPr>
      <t xml:space="preserve"> </t>
    </r>
    <r>
      <rPr>
        <sz val="10"/>
        <color rgb="FF004D5A"/>
        <rFont val="Figtree"/>
      </rPr>
      <t xml:space="preserve">environmentally-friendly and promote high level of </t>
    </r>
    <r>
      <rPr>
        <b/>
        <sz val="10"/>
        <color rgb="FF004D5A"/>
        <rFont val="Figtree"/>
      </rPr>
      <t>awareness of environmental implications</t>
    </r>
    <r>
      <rPr>
        <sz val="10"/>
        <color rgb="FF004D5A"/>
        <rFont val="Figtree"/>
      </rPr>
      <t xml:space="preserve">. </t>
    </r>
  </si>
  <si>
    <t>Enterprises should seek to enhance environmental performance within the enterprise and, with associated entities by offering products or services that are environmentally-friendly and pormote high level of awareness among customers of the environmental implications. , Enterprises should seek to offer products or services that are safe, durable, repairable, reusable, recyclable, and produced sustainably to minimize energy and material use, pollution, greenhouse gas emissions, and waste, especially hazardous waste.</t>
  </si>
  <si>
    <t>VII. 5b and 5c</t>
  </si>
  <si>
    <r>
      <t xml:space="preserve">Our expectations and policies relating to environmental performance are incorporated into </t>
    </r>
    <r>
      <rPr>
        <b/>
        <sz val="10"/>
        <color rgb="FF004D5A"/>
        <rFont val="Figtree"/>
      </rPr>
      <t>engagement with suppliers</t>
    </r>
    <r>
      <rPr>
        <sz val="10"/>
        <color rgb="FF004D5A"/>
        <rFont val="Figtree"/>
      </rPr>
      <t xml:space="preserve"> </t>
    </r>
    <r>
      <rPr>
        <b/>
        <sz val="10"/>
        <color rgb="FF004D5A"/>
        <rFont val="Figtree"/>
      </rPr>
      <t>and other business relationships.</t>
    </r>
    <r>
      <rPr>
        <sz val="10"/>
        <color rgb="FF004D5A"/>
        <rFont val="Figtree"/>
      </rPr>
      <t xml:space="preserve">
</t>
    </r>
  </si>
  <si>
    <t>When it comes to environmental management, a holistic approach is crucial, requiring enterprises to address impacts related to their operations, products, and services. Environmental management systems should be tailored to each enterprise, covering all aspects of their operations throughout the lifecycle of their products and services.</t>
  </si>
  <si>
    <t xml:space="preserve">VI. 1
Commentary 15 and 69 </t>
  </si>
  <si>
    <t xml:space="preserve">Training </t>
  </si>
  <si>
    <r>
      <t xml:space="preserve">We provide workers with </t>
    </r>
    <r>
      <rPr>
        <b/>
        <sz val="10"/>
        <color rgb="FF004D5A"/>
        <rFont val="Figtree"/>
      </rPr>
      <t xml:space="preserve">training </t>
    </r>
    <r>
      <rPr>
        <sz val="10"/>
        <color rgb="FF004D5A"/>
        <rFont val="Figtree"/>
      </rPr>
      <t xml:space="preserve">on environmental, health, and safety matters and support suppliers and business relationships with environmental management assistance where feasable. </t>
    </r>
  </si>
  <si>
    <t>Enterprises should offer comprehensive education and training to workers on environmental, health, and safety topics, covering hazardous and non-hazardous materials, waste management, prevention of environmental accidents, and broader environmental management areas like impact assessment, public relations, and technologies. Provide support, including capacity building in environmental management, to suppliers and other business relationships, especially small- and medium-sized enterprises, and small holders, as suitable and possible.</t>
  </si>
  <si>
    <t>VI. 6</t>
  </si>
  <si>
    <t>Animal welfare</t>
  </si>
  <si>
    <r>
      <t xml:space="preserve">Our committment to respect </t>
    </r>
    <r>
      <rPr>
        <b/>
        <sz val="10"/>
        <color rgb="FF004D5A"/>
        <rFont val="Figtree"/>
      </rPr>
      <t xml:space="preserve">animal welfare </t>
    </r>
    <r>
      <rPr>
        <sz val="10"/>
        <color rgb="FF004D5A"/>
        <rFont val="Figtree"/>
      </rPr>
      <t xml:space="preserve">standards is embedded into policy documents and management systems. </t>
    </r>
  </si>
  <si>
    <t>Enterprises should uphold animal welfare standards aligned with the World Organisation for Animal Health (WOAH) Terrestrial Code. Good animal welfare entails ensuring animals are healthy, comfortable, well-nourished, safe, free from suffering, able to engage in natural behaviors, and provided with appropriate care, shelter, nutrition, environmental enrichment, and humane treatment including transportation.</t>
  </si>
  <si>
    <t>Commentary 85</t>
  </si>
  <si>
    <t>Combatting Bribery and Other Forms of Corruption</t>
  </si>
  <si>
    <t>This chapter sets out the need for companies to establish anti-corruption policies and practices, ensuring they do not become involved with bribery and other corrupt practices. It encourages transparency and ethical conduct across all levels of business operations to maintain integrity and build trust with stakeholders.</t>
  </si>
  <si>
    <t>Refrain from bribery and corruption</t>
  </si>
  <si>
    <r>
      <t xml:space="preserve">We commit to </t>
    </r>
    <r>
      <rPr>
        <b/>
        <sz val="10"/>
        <color rgb="FF004D5A"/>
        <rFont val="Figtree"/>
      </rPr>
      <t>refrain from engaging in corruption</t>
    </r>
    <r>
      <rPr>
        <sz val="10"/>
        <color rgb="FF004D5A"/>
        <rFont val="Figtree"/>
      </rPr>
      <t xml:space="preserve"> by neither offering nor accepting bribes. </t>
    </r>
  </si>
  <si>
    <t>The terms bribery and corruption encompass various offenses, including bribing public officials or employees of business partners, trading in influence, embezzlement, and misusing sponsorships or donations. Enterprises must avoid offering or accepting bribes to gain improper advantages and resist bribery solicitation or extortion. While conflicts of interest are not inherently corrupt, mismanaged conflicts may lead to corruption. Instruments like the OECD Anti-Bribery Convention aim to combat foreign bribery by eliminating the "supply" of bribes to public officials. Monitoring countries' implementation of these instruments is crucial to ensure full compliance and address integrity risks effectively. Various recommendations also outline guidelines to manage corruption risks in public and private sectors.</t>
  </si>
  <si>
    <t>VII 1
Commentary 86 and 87</t>
  </si>
  <si>
    <t>Culture of integrity and transparency</t>
  </si>
  <si>
    <r>
      <t xml:space="preserve">We foster a </t>
    </r>
    <r>
      <rPr>
        <b/>
        <sz val="10"/>
        <color rgb="FF004D5A"/>
        <rFont val="Figtree"/>
      </rPr>
      <t>culture of integrity and enhance transparency</t>
    </r>
    <r>
      <rPr>
        <sz val="10"/>
        <color rgb="FF004D5A"/>
        <rFont val="Figtree"/>
      </rPr>
      <t xml:space="preserve"> of our activities in the fight against bribery and other forms of corruption.</t>
    </r>
  </si>
  <si>
    <t>Enhancing transparency and fostering integrity in the fight against bribery and corruption can be achieved through measures such as: i) Strong support from the board of directors and senior management for internal controls, ethics, and compliance programs. ii) Clearly articulated corporate policies prohibiting bribery and corruption, accessible to all relevant parties. iii) Disclosure of management systems and compliance programs to honour these commitments. Enterprises should also engage in open dialogue with the public to promote awareness and cooperation. It is advised to disclose any misconduct related to bribery and corruption, along with actions taken, including processes for investigation and collaboration with law enforcement authorities.</t>
  </si>
  <si>
    <t>VII. 5
Commentary 88</t>
  </si>
  <si>
    <t>Collaboration with authorities</t>
  </si>
  <si>
    <r>
      <t xml:space="preserve">We engage with the public and promptly disclose any misconduct, outlining our investigative processes and </t>
    </r>
    <r>
      <rPr>
        <b/>
        <sz val="10"/>
        <color rgb="FF004D5A"/>
        <rFont val="Figtree"/>
      </rPr>
      <t>collaboration with authorities.</t>
    </r>
  </si>
  <si>
    <t>Enterprises are encouraged to disclose, without prejudice to national laws and requirements, any misconduct related to bribery and other forms of corruption, as well as the measures adopted to address cases of suspected bribery and other forms of corruption. These measures may include, but are not limited to, processes for identifying, investigating, and reporting the misconduct and genuinely and proactively engaging with law enforcement authorities.</t>
  </si>
  <si>
    <t xml:space="preserve">Internal control systems </t>
  </si>
  <si>
    <r>
      <t xml:space="preserve">We have developed and adopted </t>
    </r>
    <r>
      <rPr>
        <b/>
        <sz val="10"/>
        <color rgb="FF004D5A"/>
        <rFont val="Figtree"/>
      </rPr>
      <t>internal controls, ethics and compliance programs</t>
    </r>
    <r>
      <rPr>
        <sz val="10"/>
        <color rgb="FF004D5A"/>
        <rFont val="Figtree"/>
      </rPr>
      <t xml:space="preserve"> or measures for preventing, detecting and addressing bribery and other forms of corruption. 
</t>
    </r>
  </si>
  <si>
    <t>Enterprises should develop and implement effective internal controls, ethics, and compliance programs to prevent, detect, and address bribery and corruption. Tailor these measures to the enterprise's specific risk factors related to corruption, considering operational aspects, industry sector, responsible business conduct issues, regulatory environment, business relationships, government transactions, and third-party involvement. Regular assessments will help allocate compliance resources effectively, adapt measures as needed, and mitigate corruption risks. Risk-based due diligence should also be conducted as part of these corruption prevention and detection efforts.</t>
  </si>
  <si>
    <t>VII. 2
Commentary 15 and 89</t>
  </si>
  <si>
    <t>Internal financial control systems</t>
  </si>
  <si>
    <r>
      <t>We have a</t>
    </r>
    <r>
      <rPr>
        <b/>
        <sz val="10"/>
        <color rgb="FF004D5A"/>
        <rFont val="Figtree"/>
      </rPr>
      <t xml:space="preserve"> system of financial and accounting procedures</t>
    </r>
    <r>
      <rPr>
        <sz val="10"/>
        <color rgb="FF004D5A"/>
        <rFont val="Figtree"/>
      </rPr>
      <t xml:space="preserve">, including internal controls, designed to ensure maintaining fair and accurate books, conflict of interest registers, records, and accounts. 
</t>
    </r>
  </si>
  <si>
    <t>Internal controls, ethics and compliance programs should incorporate financial and accounting procedures, internal controls, conflict of interest registers, and regular monitoring to ensure accurate record-keeping and prevent corrupt practices. Regular assessments will help allocate compliance resources effectively, adapt measures as needed, and mitigate corruption risks. Risk-based due diligence should also be conducted as part of these corruption prevention and detection efforts.</t>
  </si>
  <si>
    <t>VII. 2
Commentary 15</t>
  </si>
  <si>
    <t>Facility payments</t>
  </si>
  <si>
    <r>
      <t xml:space="preserve">We prohibit or discourage the use of small </t>
    </r>
    <r>
      <rPr>
        <b/>
        <sz val="10"/>
        <color rgb="FF004D5A"/>
        <rFont val="Figtree"/>
      </rPr>
      <t>facilitation payments</t>
    </r>
    <r>
      <rPr>
        <sz val="10"/>
        <color rgb="FF004D5A"/>
        <rFont val="Figtree"/>
      </rPr>
      <t xml:space="preserve"> in our internal controls, ethics, and compliance programs. In cases where such payments are made, we accurately record them.</t>
    </r>
  </si>
  <si>
    <t>Enterprises should avoid engaging in opaque or questionable financial transactions related to facility payments. This includes actions such as concealing the true purpose of the payments or misrepresenting the actual expenses incurred for facility usage. Transparency is crucial to prevent any potential misuse of funds or unethical practices when dealing with facility payments.</t>
  </si>
  <si>
    <t>VII. 3</t>
  </si>
  <si>
    <t xml:space="preserve">Due diligence </t>
  </si>
  <si>
    <r>
      <t xml:space="preserve">We carry out </t>
    </r>
    <r>
      <rPr>
        <b/>
        <sz val="10"/>
        <color rgb="FF004D5A"/>
        <rFont val="Figtree"/>
      </rPr>
      <t>due diligence with respect to bribery</t>
    </r>
    <r>
      <rPr>
        <sz val="10"/>
        <color rgb="FF004D5A"/>
        <rFont val="Figtree"/>
      </rPr>
      <t xml:space="preserve"> and other forms of corruption, in line with the General Policies.
</t>
    </r>
  </si>
  <si>
    <t xml:space="preserve">Enterprises should combat bribery and corruption by: i) Ensuring strong support from our board and senior management. ii) Implementing clear anti-bribery policies for all parties. iii) Disclosing our management systems and compliance efforts openly and disclose any misconduct prompty.  They should also assess whether the enterprise has caused (or could potentially cause) or contributed to (or could potentially contribute to) the adverse impact, or is (or could potentially be) directly linked to the adverse impact through its operations, products or services by a business relationship. </t>
  </si>
  <si>
    <r>
      <t xml:space="preserve">We adopt measures to ensure compliance pertaining to the hiring, oversight and remuneration of </t>
    </r>
    <r>
      <rPr>
        <b/>
        <sz val="10"/>
        <color rgb="FF004D5A"/>
        <rFont val="Figtree"/>
      </rPr>
      <t>agents</t>
    </r>
    <r>
      <rPr>
        <sz val="10"/>
        <color rgb="FF004D5A"/>
        <rFont val="Figtree"/>
      </rPr>
      <t xml:space="preserve">. </t>
    </r>
  </si>
  <si>
    <t>Enterprises should take due care to properly document due diligence pertaining to the hiring, as well as the appropriate and regular oversight of agents, and that remuneration of agents is appropriate and for legitimate services only. Agents are individuals or entities that act on behalf of the multinational enterprise, such as sales representatives, legal advisors, consultants, or contractors. 
Where relevant, an updated list of agents engaged in connection with transactions with public bodies and State-owned enterprises should be kept and made available to competent authorities, in accordance with applicable public disclosure requirements. 
Enterprises should take steps to ensure that their agents avoid exercising illicit influence and comply with professional standards in their relations with public officials. Enterprises should take steps to ensure that their agents avoid exercising illicit influence and comply with professional standards in their relations with public officials.</t>
  </si>
  <si>
    <t>VII. 4</t>
  </si>
  <si>
    <r>
      <t xml:space="preserve">We monitor and verify the </t>
    </r>
    <r>
      <rPr>
        <b/>
        <sz val="10"/>
        <color rgb="FF004D5A"/>
        <rFont val="Figtree"/>
      </rPr>
      <t>effectiveness of internal controls</t>
    </r>
    <r>
      <rPr>
        <sz val="10"/>
        <color rgb="FF004D5A"/>
        <rFont val="Figtree"/>
      </rPr>
      <t>, ethics and compliance programmes and measures implemented to address risks and incidents of bribery and other forms of corruption.</t>
    </r>
  </si>
  <si>
    <t>Awareness training</t>
  </si>
  <si>
    <r>
      <t xml:space="preserve">We ensure </t>
    </r>
    <r>
      <rPr>
        <b/>
        <sz val="10"/>
        <color rgb="FF004D5A"/>
        <rFont val="Figtree"/>
      </rPr>
      <t>awareness and compliance</t>
    </r>
    <r>
      <rPr>
        <sz val="10"/>
        <color rgb="FF004D5A"/>
        <rFont val="Figtree"/>
      </rPr>
      <t xml:space="preserve"> with our anti-bribery policies through effective communication, training, and culturally sensitive disciplinary procedures for employees and business partners.</t>
    </r>
  </si>
  <si>
    <t>Promote awareness and compliance with our enterprise policies, internal controls, ethics, and compliance programs to prevent bribery and corruption among employees and relevant business associates. This involves effectively disseminating policies, programs, and measures, conducting training sessions, and implementing disciplinary procedures that consider language, cultural, and technological differences.</t>
  </si>
  <si>
    <t>VII. 6</t>
  </si>
  <si>
    <t>Political donations</t>
  </si>
  <si>
    <r>
      <t>All</t>
    </r>
    <r>
      <rPr>
        <b/>
        <sz val="10"/>
        <color rgb="FF004D5A"/>
        <rFont val="Figtree"/>
      </rPr>
      <t xml:space="preserve"> political donations</t>
    </r>
    <r>
      <rPr>
        <sz val="10"/>
        <color rgb="FF004D5A"/>
        <rFont val="Figtree"/>
      </rPr>
      <t xml:space="preserve"> comply with national laws, require senior management approval, and do not involve pressuring employees to support any specific candidate or organization.</t>
    </r>
  </si>
  <si>
    <t>Enterprises should prohibit illegal contributions to candidates, political parties, or related organizations. All political contributions adhere to national laws, including public disclosure requirements, and mandate approval from senior management. Employees are not compelled to support any political candidate or organization.</t>
  </si>
  <si>
    <t>VII. 7</t>
  </si>
  <si>
    <t>Transparency</t>
  </si>
  <si>
    <r>
      <t xml:space="preserve">We </t>
    </r>
    <r>
      <rPr>
        <b/>
        <sz val="10"/>
        <color rgb="FF004D5A"/>
        <rFont val="Figtree"/>
      </rPr>
      <t>disclose any misconduct</t>
    </r>
    <r>
      <rPr>
        <sz val="10"/>
        <color rgb="FF004D5A"/>
        <rFont val="Figtree"/>
      </rPr>
      <t xml:space="preserve"> related to bribery and other forms of corruption, as well as measures to address suspected cases, without prejudice to national laws and requirements. </t>
    </r>
  </si>
  <si>
    <t>Enterprises should promote transparency and integrity by demonstrating visible commitment from senior leadership to ethical practices, establishing a clear and accessible anti-corruption policy for employees and third parties, and disclosing management systems and compliance measures that support these commitments. Enterprises are encouraged to disclose, without prejudice to national laws and requirements, any misconduct related to bribery and other forms of corruption, as well as the measures adopted to address cases of suspected bribery and other forms of corruption. These measures may include, but are not limited to, processes for identifying, investigating, and reporting the misconduct and genuinely and proactively engaging with law enforcement authorities.</t>
  </si>
  <si>
    <t>Consumer Interests</t>
  </si>
  <si>
    <t xml:space="preserve">This chapter emphasizes consumer protecion, encouraging enterprises to ensure that products and services are safe, reliable, and of high quality. It also calls for clear and accurate information about products, fair marketing practices, and respect for consumer privacy, aiming to foster consumer confidence and promote sustainable consumption. </t>
  </si>
  <si>
    <t xml:space="preserve">Consumer protection </t>
  </si>
  <si>
    <r>
      <t xml:space="preserve">We ensure that the goods and services we provide </t>
    </r>
    <r>
      <rPr>
        <b/>
        <sz val="10"/>
        <color rgb="FF004D5A"/>
        <rFont val="Figtree"/>
      </rPr>
      <t>meet all agreed or legally required standards</t>
    </r>
    <r>
      <rPr>
        <sz val="10"/>
        <color rgb="FF004D5A"/>
        <rFont val="Figtree"/>
      </rPr>
      <t xml:space="preserve"> for consumer health and safety, and do not pose an unreasonable risk to health and safety of consumers. </t>
    </r>
  </si>
  <si>
    <t xml:space="preserve">Enterprises should provide appropriate health warnings and safety information to ensure their products do not pose unreasonable risks to consumers in regular or improper use. </t>
  </si>
  <si>
    <t>VIII. 1
Commentary 96</t>
  </si>
  <si>
    <t>Providing information</t>
  </si>
  <si>
    <r>
      <t xml:space="preserve">We provide accurate, verifiable, and clear information that is sufficient for consumers to make </t>
    </r>
    <r>
      <rPr>
        <b/>
        <sz val="10"/>
        <color rgb="FF004D5A"/>
        <rFont val="Figtree"/>
      </rPr>
      <t>informed decisions</t>
    </r>
    <r>
      <rPr>
        <sz val="10"/>
        <color rgb="FF004D5A"/>
        <rFont val="Figtree"/>
      </rPr>
      <t xml:space="preserve"> and enable</t>
    </r>
    <r>
      <rPr>
        <b/>
        <sz val="10"/>
        <color rgb="FF004D5A"/>
        <rFont val="Figtree"/>
      </rPr>
      <t xml:space="preserve"> comparison of products</t>
    </r>
    <r>
      <rPr>
        <sz val="10"/>
        <color rgb="FF004D5A"/>
        <rFont val="Figtree"/>
      </rPr>
      <t>.</t>
    </r>
    <r>
      <rPr>
        <sz val="10"/>
        <color rgb="FFFF0000"/>
        <rFont val="Figtree"/>
      </rPr>
      <t xml:space="preserve"> </t>
    </r>
  </si>
  <si>
    <t>The information should be clear, easily accessible to all, inclusive of consumers with disabilities, facilitating effective product comparisons. Additionally, it should help consumers grasp the total cost of a product, as well as its energy efficiency, recyclability, durability, and social and environmental sustainability.</t>
  </si>
  <si>
    <t xml:space="preserve">VIII. 2
Commentary 97
</t>
  </si>
  <si>
    <t>Complaints mechanisms</t>
  </si>
  <si>
    <r>
      <t xml:space="preserve">We provide consumers with access to fair, easy to use, timely and effective non-judicial </t>
    </r>
    <r>
      <rPr>
        <b/>
        <sz val="10"/>
        <color rgb="FF004D5A"/>
        <rFont val="Figtree"/>
      </rPr>
      <t xml:space="preserve">dispute resolution </t>
    </r>
    <r>
      <rPr>
        <sz val="10"/>
        <color rgb="FF004D5A"/>
        <rFont val="Figtree"/>
      </rPr>
      <t xml:space="preserve">and redress mechanisms. </t>
    </r>
  </si>
  <si>
    <t>Enterprises should establish a framework for implementing effective strategies to handle consumer complaints, including specific actions that businesses can take. To ensure the effectiveness of these non-legal dispute resolution methods, consumers must be informed about their existence and provided with guidance on how to submit complaints, particularly in cases involving cross-border or complex transactions.</t>
  </si>
  <si>
    <t>VII.3
Commentary 99</t>
  </si>
  <si>
    <t>Information and marketing</t>
  </si>
  <si>
    <r>
      <t>We</t>
    </r>
    <r>
      <rPr>
        <b/>
        <sz val="10"/>
        <color rgb="FF004D5A"/>
        <rFont val="Figtree"/>
      </rPr>
      <t xml:space="preserve"> refrain</t>
    </r>
    <r>
      <rPr>
        <sz val="10"/>
        <color rgb="FF004D5A"/>
        <rFont val="Figtree"/>
      </rPr>
      <t xml:space="preserve"> from engaging in deceptive, fraudulent, or unfair practices that could </t>
    </r>
    <r>
      <rPr>
        <b/>
        <sz val="10"/>
        <color rgb="FF004D5A"/>
        <rFont val="Figtree"/>
      </rPr>
      <t>harm consumers or competition</t>
    </r>
    <r>
      <rPr>
        <sz val="10"/>
        <color rgb="FF004D5A"/>
        <rFont val="Figtree"/>
      </rPr>
      <t>.</t>
    </r>
  </si>
  <si>
    <t xml:space="preserve">Enterprises should refrain from making false statements or withholding information, as well as avoiding any actions that could deceive, mislead, defraud, or unfairly manipulate consumers. </t>
  </si>
  <si>
    <t>VIII. 4
Commentary 100</t>
  </si>
  <si>
    <t xml:space="preserve">Consumer education </t>
  </si>
  <si>
    <r>
      <t xml:space="preserve">We support efforts to improve the ability of consumers to better </t>
    </r>
    <r>
      <rPr>
        <b/>
        <sz val="10"/>
        <color rgb="FF004D5A"/>
        <rFont val="Figtree"/>
      </rPr>
      <t>understand the economic, environmental and social impact</t>
    </r>
    <r>
      <rPr>
        <sz val="10"/>
        <color rgb="FF004D5A"/>
        <rFont val="Figtree"/>
      </rPr>
      <t xml:space="preserve"> of their decisions and support sustainable consumption.</t>
    </r>
  </si>
  <si>
    <t>Enterprises should acknowledge that consumer education is a collective responsibility, particularly given the prevalence of complex products that necessitate consumer education to enhance decision-making capabilities.</t>
  </si>
  <si>
    <t>VIII. 5
Commentary 101</t>
  </si>
  <si>
    <t>Consumer privacy</t>
  </si>
  <si>
    <r>
      <t xml:space="preserve">We ensure that the collection and use of consumer data are lawful, transparent and fair and take measures to </t>
    </r>
    <r>
      <rPr>
        <b/>
        <sz val="10"/>
        <color rgb="FF004D5A"/>
        <rFont val="Figtree"/>
      </rPr>
      <t>ensure the security of personal data</t>
    </r>
    <r>
      <rPr>
        <sz val="10"/>
        <color rgb="FF004D5A"/>
        <rFont val="Figtree"/>
      </rPr>
      <t xml:space="preserve"> that we collect, store, process and disseminate. 
</t>
    </r>
  </si>
  <si>
    <t>Enterprises should protect consumer privacy by ensuring that their practices regarding the collection and use of personal data are lawful, transparent, fair, and prioritize data security.</t>
  </si>
  <si>
    <t>VIII. 6
Commentary 102</t>
  </si>
  <si>
    <t xml:space="preserve">Cooperation with authorities </t>
  </si>
  <si>
    <r>
      <t>We cooperate with public authorities to</t>
    </r>
    <r>
      <rPr>
        <b/>
        <sz val="10"/>
        <color rgb="FF004D5A"/>
        <rFont val="Figtree"/>
      </rPr>
      <t xml:space="preserve"> prevent and combat deceptive marketing practices</t>
    </r>
    <r>
      <rPr>
        <sz val="10"/>
        <color rgb="FF004D5A"/>
        <rFont val="Figtree"/>
      </rPr>
      <t xml:space="preserve"> and threats resulting from the consumption, use, or disposal of goods and services.</t>
    </r>
  </si>
  <si>
    <t>Enterprises should collaborate fully with public authorities in combating deceptive marketing practices, such as misleading advertising and fraud, while also taking proactive measures to minimize risks to public health, safety, and the environment associated with the consumption, use, or disposal of their products or services. This applies throughout the lifetime of the products, starting at the design stage.</t>
  </si>
  <si>
    <t>VIII. 7
Commentary 103</t>
  </si>
  <si>
    <t>Vulnerable consumers</t>
  </si>
  <si>
    <r>
      <t>We take the needs of</t>
    </r>
    <r>
      <rPr>
        <b/>
        <sz val="10"/>
        <color rgb="FF004D5A"/>
        <rFont val="Figtree"/>
      </rPr>
      <t xml:space="preserve"> vulnerable and disadvantaged consumers</t>
    </r>
    <r>
      <rPr>
        <sz val="10"/>
        <color rgb="FF004D5A"/>
        <rFont val="Figtree"/>
      </rPr>
      <t xml:space="preserve"> into consideration in our practices. </t>
    </r>
  </si>
  <si>
    <t>Vulnerable and disadvantaged consumers may face difficulties due to various factors such as age, disabilities, income levels, or limited access to information. Enterprises should consider these consumers when marketing goods and services, and ensure that consumer protection in e-commerce is not weaker than in more traditional forms of commerce.</t>
  </si>
  <si>
    <t>VII.8
Commentary 104</t>
  </si>
  <si>
    <t>Science, Technology and Innovation</t>
  </si>
  <si>
    <t>This chapter highlights the role of enterprises in advancing technological progress and innovation in ways that benefit society and the environment. It encourages responsible use of new technologies, protection of intellectual property, and sharing of knowledge to support sustainable economic development and innovation.</t>
  </si>
  <si>
    <r>
      <t>Our committment to</t>
    </r>
    <r>
      <rPr>
        <b/>
        <sz val="10"/>
        <color rgb="FF004D5A"/>
        <rFont val="Figtree"/>
      </rPr>
      <t xml:space="preserve"> responsible practices and compliance with laws and regulations</t>
    </r>
    <r>
      <rPr>
        <sz val="10"/>
        <color rgb="FF004D5A"/>
        <rFont val="Figtree"/>
      </rPr>
      <t xml:space="preserve"> in the context of technology development, financing, sale, licensing, trade, data usage, scientific research, and innovation, is embedded into policy and management systems.</t>
    </r>
  </si>
  <si>
    <t>Entreprises should adopt policies that articulate the enterprise’s commitments to responsible practices and compliance in the context of science, technology and innovation, and its plans for due diligence to uphold its committments in the enterprise’s own operations and business relationships. The nature and extent of due diligence for adverse impacts related to science, technology and innovation will depend on the circumstances of a particular situation and will involve risk-based prioritisation. Given the evolving nature of this topic and the fact that it touches on many issues, the scope of this topic is meant to be broad and inclusive to ensure its continued relevance in relation to risks associated with future science, technology and innovation developments. 
Technological development, licensing, sale, trade and use of technology has a profound impact on the matters of responsible business conduct, including sustainable development, human rights, economic participation, the quality of democracy, social cohesion, climate change, the global business and labour landscape and market dynamics.</t>
  </si>
  <si>
    <t>IX. Introduction and IX. 1
Commentary 105 - 112</t>
  </si>
  <si>
    <t xml:space="preserve">Responsible data governance practices </t>
  </si>
  <si>
    <r>
      <t>When collecting, sharing and using data we enhance</t>
    </r>
    <r>
      <rPr>
        <b/>
        <sz val="10"/>
        <color rgb="FF004D5A"/>
        <rFont val="Figtree"/>
      </rPr>
      <t xml:space="preserve"> transparency of data access</t>
    </r>
    <r>
      <rPr>
        <sz val="10"/>
        <color rgb="FF004D5A"/>
        <rFont val="Figtree"/>
      </rPr>
      <t xml:space="preserve"> and adopt responsible data governance practices that meet applicable standards and obligations.</t>
    </r>
  </si>
  <si>
    <t>Enterprises are expected to enhance transparency of data access and sharing arrangements, and encourage the adoption, throughout the data value cycle, of responsible data governance practices that meet standards and obligations that are applicable, widely recognised or accepted among Adherents to the Guidelines, including codes of conduct, ethical principles, rules regarding manipulation and coercion of consumers, and privacy and data protection norms.</t>
  </si>
  <si>
    <t xml:space="preserve">IX. 6
</t>
  </si>
  <si>
    <r>
      <t>Due diligence</t>
    </r>
    <r>
      <rPr>
        <sz val="10"/>
        <color rgb="FFFF0000"/>
        <rFont val="Figtree"/>
      </rPr>
      <t xml:space="preserve"> </t>
    </r>
  </si>
  <si>
    <r>
      <t>We carry out</t>
    </r>
    <r>
      <rPr>
        <b/>
        <sz val="10"/>
        <color rgb="FF004D5A"/>
        <rFont val="Figtree"/>
      </rPr>
      <t xml:space="preserve"> risk-based due diligence</t>
    </r>
    <r>
      <rPr>
        <sz val="10"/>
        <color rgb="FF004D5A"/>
        <rFont val="Figtree"/>
      </rPr>
      <t xml:space="preserve"> with respect to actual and potential adverse impact related to science, technology and innovation. 
</t>
    </r>
  </si>
  <si>
    <t>The use of technology influences various aspects, such as sustainable development, human rights, democracy, and climate change. Technological innovation increases productivity and supports due diligence for sustainable development but also presents challenges and negative effects. Enterprises should conduct digital security risk management in a manner that is consistent with the other chapters of the Guidelines. This should also take into account known or reasonably foreseeable circumstances related to the use of the product or service provided in accordance with its intended purpose, or under conditions of reasonably foreseeable improper use or misuse, which may give rise to adverse impacts. In addition to regularly verify the effectiveness of measures to address adverse impacts raised by novel technology, and our scientific, technological and innovative activity.</t>
  </si>
  <si>
    <t>IX. 1
Commentary 105, 112, 114</t>
  </si>
  <si>
    <r>
      <t xml:space="preserve">We adopt measures to </t>
    </r>
    <r>
      <rPr>
        <b/>
        <sz val="10"/>
        <color rgb="FF004D5A"/>
        <rFont val="Figtree"/>
      </rPr>
      <t>cease, prevent or mitigate</t>
    </r>
    <r>
      <rPr>
        <sz val="10"/>
        <color rgb="FF004D5A"/>
        <rFont val="Figtree"/>
      </rPr>
      <t xml:space="preserve"> adverse impacts raised by existing and novel technology and our scientific, technological and innovative activity.
</t>
    </r>
  </si>
  <si>
    <t>Enterprises should adress actual and potential ethical, legal, labour, social and environmental challenges raised by novel technology and adverse impacts associated with their scientific, technological and innovative activity. This entails taking adequate measures for their prevention and mitigation. Enterprises involved in the development of new technology or new applications of existing tools should anticipate to the extent feasible and, as appropriate, address ethical, legal, labour, social and environmental challenges raised by novel technology while promoting responsible innovation and engaging in dialogue and information sharing with local regulatory authorities and worker representatives. 
Where an enterprise causes or may cause an adverse impact, it should take the necessary steps to cease or prevent the impact, and where an enterprise contributes or may contribute to such an impact, it should take the necessary steps to cease or prevent its contribution and use its leverage to mitigate any remaining impact to the greatest extent possible. Where the impact is directly linked to operations, products or services by a business relationship, the enterprise should adopt measures for prevention and mitigation, even if it does not contribute to the impact.</t>
  </si>
  <si>
    <t>IX. 1
Commentary 112, 113</t>
  </si>
  <si>
    <t xml:space="preserve">Responsible transfer of technology </t>
  </si>
  <si>
    <r>
      <t xml:space="preserve">We adopt safe, secure and efficient </t>
    </r>
    <r>
      <rPr>
        <b/>
        <sz val="10"/>
        <color rgb="FF004D5A"/>
        <rFont val="Figtree"/>
      </rPr>
      <t>transfer of technology and know-how</t>
    </r>
    <r>
      <rPr>
        <sz val="10"/>
        <color rgb="FF004D5A"/>
        <rFont val="Figtree"/>
      </rPr>
      <t>, as well as enhance access to and sharing of data to foster scientific discovery and innovations.</t>
    </r>
  </si>
  <si>
    <t xml:space="preserve">Multinational enterprises are an important conduit of technology transfer across borders and can contribute to the host countries' national innovative capacity. Through the generation, dissemination, and facilitation of new technologies for domestic enterprises and institutions, enterprises play a key role in fostering economic and social progress. By aligning their research and development efforts and technology investments with the national innovation system, multinational enterprises can further enhance the overall economic and social advancements within their host countries. </t>
  </si>
  <si>
    <t>IX.2 
Commentary 107</t>
  </si>
  <si>
    <t xml:space="preserve">Local market needs 
(if applicable) </t>
  </si>
  <si>
    <r>
      <t>When appropriate, we engage in science and</t>
    </r>
    <r>
      <rPr>
        <b/>
        <sz val="10"/>
        <color rgb="FF004D5A"/>
        <rFont val="Figtree"/>
      </rPr>
      <t xml:space="preserve"> technology development in host countries</t>
    </r>
    <r>
      <rPr>
        <sz val="10"/>
        <color rgb="FF004D5A"/>
        <rFont val="Figtree"/>
      </rPr>
      <t xml:space="preserve"> to address local market needs, as well as employ and train host country personnel. </t>
    </r>
  </si>
  <si>
    <t>When selling or licensing technology, not only should the terms and conditions negotiated be mutually agreed, but multinational enterprises should consider the long-term developmental, environmental and societal impacts of technology. In their activities, multinational enterprises can establish and improve the innovative capacity of their international subsidiaries, subcontractors, and other entities with which they have business relationships.</t>
  </si>
  <si>
    <t>IX. 3
Commentary 108</t>
  </si>
  <si>
    <t xml:space="preserve">Transfering technology </t>
  </si>
  <si>
    <r>
      <t xml:space="preserve">When we grant licenses or transfer technology, we do so with </t>
    </r>
    <r>
      <rPr>
        <b/>
        <sz val="10"/>
        <color rgb="FF004D5A"/>
        <rFont val="Figtree"/>
      </rPr>
      <t>mutually agreed terms and conditions</t>
    </r>
    <r>
      <rPr>
        <sz val="10"/>
        <color rgb="FF004D5A"/>
        <rFont val="Figtree"/>
      </rPr>
      <t>, seeking to prevent and mitigate adverse impacts and support sustainable development in the host country.</t>
    </r>
  </si>
  <si>
    <t>Enterprises are meant to avoid terms and conditions that might result in unintended consequences. Enterprises should also make efforts to identify situations where certain actors may seek to benefit from technology transfer in order to misuse civilian technology.</t>
  </si>
  <si>
    <t>IX 4
Commentary 111</t>
  </si>
  <si>
    <t xml:space="preserve">Research cooperation </t>
  </si>
  <si>
    <r>
      <t>We develop</t>
    </r>
    <r>
      <rPr>
        <b/>
        <sz val="10"/>
        <color rgb="FF004D5A"/>
        <rFont val="Figtree"/>
      </rPr>
      <t xml:space="preserve"> ties with local higher education institutions</t>
    </r>
    <r>
      <rPr>
        <sz val="10"/>
        <color rgb="FF004D5A"/>
        <rFont val="Figtree"/>
      </rPr>
      <t xml:space="preserve">, public research institutions and participate in cooperative research projects with local industry or industry associations.
</t>
    </r>
  </si>
  <si>
    <t>Enterprises should do this where relevant to commercial objectives. Such cooperation, including with small- and medium-sized enterprises and civil society organisations, should take into account effective risk management, ethical considerations, national security concerns, applicable laws and considerations of stakeholders. It should also recognise the value of open science and respect safeguards to preserve academic freedom, as well as research and scientific autonomy.</t>
  </si>
  <si>
    <t>IX. 5
Commentary 107 and 108</t>
  </si>
  <si>
    <t>Promoting an open and resilient Internet</t>
  </si>
  <si>
    <r>
      <t xml:space="preserve">We support cooperative efforts in the appropriate fora to promote an open, free, global, interoperable, reliable, accessible, affordable, </t>
    </r>
    <r>
      <rPr>
        <b/>
        <sz val="10"/>
        <color rgb="FF004D5A"/>
        <rFont val="Figtree"/>
      </rPr>
      <t>secure and resilient Internet.</t>
    </r>
  </si>
  <si>
    <t>In a knowledge-based and globalised economy the ability to access and utilise technology, data and know-how is essential for improving enterprise performance. Such access is also important for the realisation of the economy-wide effects of technological progress, including productivity growth and job creation, within the context of sustainable development. including through respect of the freedoms of expression, peaceful assembly and association online.</t>
  </si>
  <si>
    <t>IX. 7</t>
  </si>
  <si>
    <t>Competition</t>
  </si>
  <si>
    <t xml:space="preserve">This chapter emphasises the importance of competition laws and regulations to the efficient operation of both domestic and international markets and reaffirm the importance of compliance with those laws and regulations by domestic and multinational enterprises. They also seek to ensure that all enterprises are aware of developments concerning the scope, remedies and sanctions of competition laws and the extent of cooperation among competition authorities. </t>
  </si>
  <si>
    <t>Compliance with competition laws</t>
  </si>
  <si>
    <r>
      <t xml:space="preserve">We carry out our activities in a manner </t>
    </r>
    <r>
      <rPr>
        <b/>
        <sz val="10"/>
        <color rgb="FF004D5A"/>
        <rFont val="Figtree"/>
      </rPr>
      <t>consistent with all applicable competition laws and regulations</t>
    </r>
    <r>
      <rPr>
        <sz val="10"/>
        <color rgb="FF004D5A"/>
        <rFont val="Figtree"/>
      </rPr>
      <t xml:space="preserve">, taking into account the competition laws of all jurisdictions where our activities may have anti-competitive effects. </t>
    </r>
  </si>
  <si>
    <t>Competition law includes antitrust and antimonopoly laws that prohibit anti-competitive practices and market dominance abuse, as well as hinderances to competition through mergers. Enterprises should educate employees on compliance and train senior management on competition issues.</t>
  </si>
  <si>
    <t xml:space="preserve">X. 1 </t>
  </si>
  <si>
    <t>Non-participation in anti-competitive agreements</t>
  </si>
  <si>
    <r>
      <t xml:space="preserve">We </t>
    </r>
    <r>
      <rPr>
        <b/>
        <sz val="10"/>
        <color rgb="FF004D5A"/>
        <rFont val="Figtree"/>
      </rPr>
      <t>refrain from engaging in anti-competitive agreements</t>
    </r>
    <r>
      <rPr>
        <sz val="10"/>
        <color rgb="FF004D5A"/>
        <rFont val="Figtree"/>
      </rPr>
      <t xml:space="preserve"> with competitors, such as price-fixing, bid rigging, output restrictions, or market division. </t>
    </r>
  </si>
  <si>
    <t>Competition laws prohibit cartels, anti-competitive agreements, exploitative conduct, and mergers, with specific rules for cartels but varied laws across countries. Competition policy aims to enhance welfare and economic growth by promoting competitive markets. Enterprises can contribute by providing insights on laws and policies affecting market competitiveness.</t>
  </si>
  <si>
    <t>X. 2
Commentary 117-120</t>
  </si>
  <si>
    <t xml:space="preserve">Cooperation with  authorities </t>
  </si>
  <si>
    <r>
      <t>We</t>
    </r>
    <r>
      <rPr>
        <b/>
        <sz val="10"/>
        <color rgb="FF004D5A"/>
        <rFont val="Figtree"/>
      </rPr>
      <t xml:space="preserve"> cooperate </t>
    </r>
    <r>
      <rPr>
        <sz val="10"/>
        <color rgb="FF004D5A"/>
        <rFont val="Figtree"/>
      </rPr>
      <t xml:space="preserve">with investigating competition authorities, where relevant. </t>
    </r>
  </si>
  <si>
    <t>Enterprises and their collaborative efforts should proactively understand and avoid competition law violations. Responsible business initiatives usually align with competition law goals, and collaboration in such initiatives typically complies with these laws. Enterprises may face competition law scrutiny when buying labour as a service in a similar way as buying other goods and services, potentially facing sanctions for collusion on wages and hiring practices. Therefore, compliance with labour procurement laws, recruitment policies, and merger planning is essential for enterprises.</t>
  </si>
  <si>
    <t xml:space="preserve">X. 3
Commentary 121 and 122
</t>
  </si>
  <si>
    <t>Employee awareness</t>
  </si>
  <si>
    <r>
      <t xml:space="preserve">We regularly promote </t>
    </r>
    <r>
      <rPr>
        <b/>
        <sz val="10"/>
        <color rgb="FF004D5A"/>
        <rFont val="Figtree"/>
      </rPr>
      <t>employee awareness</t>
    </r>
    <r>
      <rPr>
        <sz val="10"/>
        <color rgb="FF004D5A"/>
        <rFont val="Figtree"/>
      </rPr>
      <t xml:space="preserve"> of the importance of compliance with applicable competition laws and regulations, and train senior management on competition issues. </t>
    </r>
  </si>
  <si>
    <t>Enterprises should consistently raise employee awareness of the significance of complying with relevant competition laws and regulations, and provide senior management with training on competition matters.</t>
  </si>
  <si>
    <t>X.4</t>
  </si>
  <si>
    <t>Taxation</t>
  </si>
  <si>
    <t>This chapter encourages enterprises to comply with tax laws in the countries where they operate, adhering to both local regulations and international standards. It highlights the importance of transparency in tax reporting and discourages agressive tax avoidance practices.</t>
  </si>
  <si>
    <t xml:space="preserve">Policy and management systems </t>
  </si>
  <si>
    <r>
      <t xml:space="preserve">Our committment to </t>
    </r>
    <r>
      <rPr>
        <b/>
        <sz val="10"/>
        <color rgb="FF004D5A"/>
        <rFont val="Figtree"/>
      </rPr>
      <t>comply with the requirements of the tax laws and regulations of the countries</t>
    </r>
    <r>
      <rPr>
        <sz val="10"/>
        <color rgb="FF004D5A"/>
        <rFont val="Figtree"/>
      </rPr>
      <t xml:space="preserve"> in which we operate is reflected in risk management systems, structures, and policies.</t>
    </r>
  </si>
  <si>
    <t>Enterprises should adhere to tax laws and regulations, cooperating with authorities and providing necessary information. Compliance involves interpreting legislative intent correctly and aligning transactions with economic reality. Providing relevant information to tax authorities is crucial, balancing compliance burden and enforcement needs.
Risk management and transparency are key, with corporate boards overseeing tax risk and developing appropriate policies. Transparency supports tax system integrity, while multinational enterprises should cooperate in providing relevant information for tax evaluation.Actions like Country-by-Country Reports and mandatory disclosure rules aim to improve transparency and compliance with tax regulations.</t>
  </si>
  <si>
    <t>XI. 1 and 2
Commentary 123-126</t>
  </si>
  <si>
    <t>Timely payment of taxes</t>
  </si>
  <si>
    <r>
      <t xml:space="preserve">We contribute to the </t>
    </r>
    <r>
      <rPr>
        <b/>
        <sz val="10"/>
        <color rgb="FF004D5A"/>
        <rFont val="Figtree"/>
      </rPr>
      <t>public finances of host countries</t>
    </r>
    <r>
      <rPr>
        <sz val="10"/>
        <color rgb="FF004D5A"/>
        <rFont val="Figtree"/>
      </rPr>
      <t xml:space="preserve"> by making timely payment of tax liabilities.</t>
    </r>
    <r>
      <rPr>
        <sz val="10"/>
        <color rgb="FFFF0000"/>
        <rFont val="Figtree"/>
      </rPr>
      <t xml:space="preserve"> </t>
    </r>
  </si>
  <si>
    <t>It is important that enterprises contribute to the public finances of host countries by making timely payment of their tax liabilities. This also entails cooperation with competent tax authorities and provision of information they require in a timely and complete manner.</t>
  </si>
  <si>
    <t xml:space="preserve">XI. 1
Commentary 124
</t>
  </si>
  <si>
    <t xml:space="preserve">Information to authorities </t>
  </si>
  <si>
    <r>
      <t>We cooperate with tax authorities, through</t>
    </r>
    <r>
      <rPr>
        <b/>
        <sz val="10"/>
        <color rgb="FF004D5A"/>
        <rFont val="Figtree"/>
      </rPr>
      <t xml:space="preserve"> providing relevant authorities with timely information</t>
    </r>
    <r>
      <rPr>
        <sz val="10"/>
        <color rgb="FF004D5A"/>
        <rFont val="Figtree"/>
      </rPr>
      <t xml:space="preserve"> that is relevant or required for</t>
    </r>
    <r>
      <rPr>
        <b/>
        <sz val="10"/>
        <color rgb="FF004D5A"/>
        <rFont val="Figtree"/>
      </rPr>
      <t xml:space="preserve"> assessing taxes</t>
    </r>
    <r>
      <rPr>
        <sz val="10"/>
        <color rgb="FF004D5A"/>
        <rFont val="Figtree"/>
      </rPr>
      <t xml:space="preserve"> in connection with our operations and confirming transfer pricing practices to the arm's length principle. </t>
    </r>
  </si>
  <si>
    <t xml:space="preserve">Transfer pricing is crucial for corporate accountability and tax compliance in today's global economy. The arm's length principle, found in international tax conventions like OECD and UN models, ensures fair profit allocation among related companies to prevent tax evasion. 
The OECD Transfer Pricing Guidelines offer direction to companies and tax authorities to uphold this principle and avoid conflicts. The OECD Committee on Fiscal Affairs is continually updating these guidelines to align with economic changes. Multinational enterprises should follow these guidelines to promote tax transparency. International tax rules are also reinforced by initiatives like the OECD/G20 BEPS Project and Multilateral Convention, which aim to combat profit shifting and improve tax regulations through global cooperation.
</t>
  </si>
  <si>
    <t>XI. 1
Commentary 127-130</t>
  </si>
  <si>
    <t>Scale</t>
  </si>
  <si>
    <t>Not Relevant</t>
  </si>
  <si>
    <t>Dropdown Menu</t>
  </si>
  <si>
    <t>Ahead of Target Cases are weighted 100%, meaning that if Status is higher than Target for one practice, the Status Value assigned will be the same as Target Value</t>
  </si>
  <si>
    <t>We have used the following levels:
&gt;=3.7  -&gt; "Advanced"
&gt;=2.7 -&gt;  "Established"
&gt;=1.7 -&gt; "Basic"
&gt;=1 -&gt; "Not Initiated"</t>
  </si>
  <si>
    <t>Number of Questions</t>
  </si>
  <si>
    <t>Number of Questions Answered
(Counted as Answered if Status is answered)</t>
  </si>
  <si>
    <t>Number of Questions Answered as
"Not Relevant"</t>
  </si>
  <si>
    <t>Number of Relevant Questions Answered</t>
  </si>
  <si>
    <t>Number of Relevant Targets Completed</t>
  </si>
  <si>
    <t>Number of Cases ahead of the current target levels</t>
  </si>
  <si>
    <t>Number of Follow-Up Cases</t>
  </si>
  <si>
    <t>Status Score (Dropping cases where Status is "Not Relevant"</t>
  </si>
  <si>
    <t>Target Score (Dropping cases where Status is "Not Relevant")</t>
  </si>
  <si>
    <t>Status Score Level</t>
  </si>
  <si>
    <t>Target Score Level</t>
  </si>
  <si>
    <t>Status Score Plot</t>
  </si>
  <si>
    <t>Target Score Plot</t>
  </si>
  <si>
    <t>Remaining Score Plot</t>
  </si>
  <si>
    <t>Performance 
(How close to meet Target - Measured as Status Divided by Target)</t>
  </si>
  <si>
    <t>Employment and Ind. Relations</t>
  </si>
  <si>
    <t>Bribery &amp; Corruption</t>
  </si>
  <si>
    <t>Science, Tech &amp; Innovation</t>
  </si>
  <si>
    <t>Sum</t>
  </si>
  <si>
    <t>Average Score</t>
  </si>
  <si>
    <t>Performance Rank</t>
  </si>
  <si>
    <t>Topics Ordered Performance</t>
  </si>
  <si>
    <t>Ordered Performance</t>
  </si>
  <si>
    <t>Most Follow-up Cases Rank</t>
  </si>
  <si>
    <t>Topics Ordered Follow-Up Cases</t>
  </si>
  <si>
    <t>Ordered Follow-Up Cases</t>
  </si>
  <si>
    <t>Proportion of Questions Answered</t>
  </si>
  <si>
    <t>Proportion of Questions Answered Ranked</t>
  </si>
  <si>
    <t>Topics Ordered Highest Propoortion Answred</t>
  </si>
  <si>
    <t>Ordered Proportion of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</si>
</sst>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font>
      <sz val="11"/>
      <color theme="1"/>
      <name val="Arial"/>
      <family val="2"/>
      <scheme val="minor"/>
    </font>
    <font>
      <sz val="11"/>
      <color theme="1"/>
      <name val="Arial"/>
      <family val="2"/>
      <scheme val="minor"/>
    </font>
    <font>
      <sz val="14"/>
      <color rgb="FF7D6A55"/>
      <name val="Arial"/>
      <family val="2"/>
      <scheme val="minor"/>
    </font>
    <font>
      <sz val="11"/>
      <color theme="0"/>
      <name val="Arial"/>
      <family val="2"/>
      <scheme val="minor"/>
    </font>
    <font>
      <sz val="8"/>
      <name val="Arial"/>
      <family val="2"/>
      <scheme val="minor"/>
    </font>
    <font>
      <sz val="11"/>
      <color theme="1"/>
      <name val="Figtree"/>
    </font>
    <font>
      <sz val="11"/>
      <name val="Figtree"/>
    </font>
    <font>
      <b/>
      <sz val="14"/>
      <name val="Figtree"/>
    </font>
    <font>
      <sz val="10.5"/>
      <name val="Figtree"/>
    </font>
    <font>
      <sz val="10.5"/>
      <color theme="1"/>
      <name val="Figtree"/>
    </font>
    <font>
      <sz val="11"/>
      <color theme="0"/>
      <name val="Figtree"/>
    </font>
    <font>
      <b/>
      <sz val="10"/>
      <color theme="0"/>
      <name val="Figtree"/>
    </font>
    <font>
      <i/>
      <sz val="10"/>
      <color theme="0"/>
      <name val="Figtree"/>
    </font>
    <font>
      <b/>
      <sz val="14"/>
      <color theme="0"/>
      <name val="Figtree"/>
    </font>
    <font>
      <sz val="10"/>
      <color rgb="FF004D5A"/>
      <name val="Figtree"/>
    </font>
    <font>
      <sz val="12"/>
      <color rgb="FF004D5A"/>
      <name val="Figtree"/>
    </font>
    <font>
      <i/>
      <sz val="10"/>
      <color rgb="FF004D5A"/>
      <name val="Figtree"/>
    </font>
    <font>
      <b/>
      <sz val="12"/>
      <color theme="0"/>
      <name val="Figtree"/>
    </font>
    <font>
      <b/>
      <sz val="16"/>
      <color rgb="FF004D5A"/>
      <name val="Figtree"/>
    </font>
    <font>
      <sz val="11"/>
      <color rgb="FF004D5A"/>
      <name val="Figtree"/>
    </font>
    <font>
      <b/>
      <sz val="11"/>
      <color theme="0"/>
      <name val="Arial"/>
      <family val="2"/>
      <scheme val="minor"/>
    </font>
    <font>
      <b/>
      <sz val="11"/>
      <color theme="1"/>
      <name val="Arial"/>
      <family val="2"/>
      <scheme val="minor"/>
    </font>
    <font>
      <b/>
      <sz val="11"/>
      <color theme="0"/>
      <name val="Figtree"/>
    </font>
    <font>
      <b/>
      <sz val="11"/>
      <color theme="1"/>
      <name val="Figtree"/>
    </font>
    <font>
      <b/>
      <sz val="16"/>
      <color theme="0"/>
      <name val="Arial"/>
      <family val="2"/>
      <scheme val="minor"/>
    </font>
    <font>
      <b/>
      <sz val="16"/>
      <color theme="1"/>
      <name val="Arial"/>
      <family val="2"/>
      <scheme val="minor"/>
    </font>
    <font>
      <sz val="12"/>
      <color theme="0"/>
      <name val="Arial"/>
      <family val="2"/>
    </font>
    <font>
      <b/>
      <sz val="16"/>
      <color theme="0"/>
      <name val="Figtree"/>
    </font>
    <font>
      <i/>
      <strike/>
      <sz val="10"/>
      <color theme="0"/>
      <name val="Figtree"/>
    </font>
    <font>
      <b/>
      <sz val="10"/>
      <color rgb="FF004D5A"/>
      <name val="Figtree"/>
    </font>
    <font>
      <sz val="10"/>
      <color theme="1"/>
      <name val="Figtree"/>
    </font>
    <font>
      <sz val="10"/>
      <color rgb="FFFF0000"/>
      <name val="Figtree"/>
    </font>
    <font>
      <sz val="11"/>
      <color rgb="FFFF0000"/>
      <name val="Figtree"/>
    </font>
    <font>
      <sz val="11"/>
      <color rgb="FFF5961F"/>
      <name val="Figtree"/>
    </font>
    <font>
      <sz val="11"/>
      <color rgb="FFFF0000"/>
      <name val="Arial"/>
      <family val="2"/>
      <scheme val="minor"/>
    </font>
    <font>
      <u/>
      <sz val="11"/>
      <color theme="10"/>
      <name val="Arial"/>
      <family val="2"/>
      <scheme val="minor"/>
    </font>
    <font>
      <u/>
      <sz val="11"/>
      <color rgb="FFFF0000"/>
      <name val="Arial"/>
      <family val="2"/>
      <scheme val="minor"/>
    </font>
    <font>
      <u/>
      <sz val="11"/>
      <color rgb="FFF5961F"/>
      <name val="Arial"/>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4A81B7"/>
        <bgColor indexed="64"/>
      </patternFill>
    </fill>
    <fill>
      <patternFill patternType="solid">
        <fgColor rgb="FFE6A96E"/>
        <bgColor indexed="64"/>
      </patternFill>
    </fill>
    <fill>
      <patternFill patternType="solid">
        <fgColor rgb="FFC66276"/>
        <bgColor indexed="64"/>
      </patternFill>
    </fill>
    <fill>
      <patternFill patternType="solid">
        <fgColor rgb="FF9BBE48"/>
        <bgColor indexed="64"/>
      </patternFill>
    </fill>
    <fill>
      <patternFill patternType="solid">
        <fgColor rgb="FF756691"/>
        <bgColor indexed="64"/>
      </patternFill>
    </fill>
    <fill>
      <patternFill patternType="solid">
        <fgColor rgb="FF004D5A"/>
        <bgColor indexed="64"/>
      </patternFill>
    </fill>
    <fill>
      <patternFill patternType="solid">
        <fgColor rgb="FF63D6D1"/>
        <bgColor indexed="64"/>
      </patternFill>
    </fill>
    <fill>
      <patternFill patternType="solid">
        <fgColor rgb="FFE0F7F6"/>
        <bgColor indexed="64"/>
      </patternFill>
    </fill>
    <fill>
      <patternFill patternType="solid">
        <fgColor rgb="FFF5961F"/>
        <bgColor indexed="64"/>
      </patternFill>
    </fill>
    <fill>
      <patternFill patternType="solid">
        <fgColor rgb="FF9C80C9"/>
        <bgColor indexed="64"/>
      </patternFill>
    </fill>
    <fill>
      <patternFill patternType="solid">
        <fgColor rgb="FFFFCC00"/>
        <bgColor indexed="64"/>
      </patternFill>
    </fill>
    <fill>
      <patternFill patternType="solid">
        <fgColor rgb="FF3099DE"/>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style="thin">
        <color theme="4"/>
      </left>
      <right style="thin">
        <color theme="4"/>
      </right>
      <top style="thin">
        <color theme="4"/>
      </top>
      <bottom style="thin">
        <color theme="4"/>
      </bottom>
      <diagonal/>
    </border>
    <border>
      <left/>
      <right/>
      <top style="thick">
        <color theme="0"/>
      </top>
      <bottom style="thick">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rgb="FF004D5A"/>
      </left>
      <right/>
      <top style="medium">
        <color rgb="FF004D5A"/>
      </top>
      <bottom/>
      <diagonal/>
    </border>
    <border>
      <left/>
      <right/>
      <top style="medium">
        <color rgb="FF004D5A"/>
      </top>
      <bottom/>
      <diagonal/>
    </border>
    <border>
      <left/>
      <right style="medium">
        <color rgb="FF004D5A"/>
      </right>
      <top style="medium">
        <color rgb="FF004D5A"/>
      </top>
      <bottom/>
      <diagonal/>
    </border>
    <border>
      <left style="medium">
        <color rgb="FF004D5A"/>
      </left>
      <right/>
      <top/>
      <bottom/>
      <diagonal/>
    </border>
    <border>
      <left/>
      <right style="medium">
        <color rgb="FF004D5A"/>
      </right>
      <top/>
      <bottom/>
      <diagonal/>
    </border>
    <border>
      <left style="medium">
        <color rgb="FF004D5A"/>
      </left>
      <right/>
      <top/>
      <bottom style="thick">
        <color theme="0"/>
      </bottom>
      <diagonal/>
    </border>
    <border>
      <left/>
      <right style="medium">
        <color rgb="FF004D5A"/>
      </right>
      <top/>
      <bottom style="thick">
        <color theme="0"/>
      </bottom>
      <diagonal/>
    </border>
    <border>
      <left style="medium">
        <color rgb="FF004D5A"/>
      </left>
      <right/>
      <top style="thick">
        <color theme="0"/>
      </top>
      <bottom style="thick">
        <color theme="0"/>
      </bottom>
      <diagonal/>
    </border>
    <border>
      <left/>
      <right style="medium">
        <color rgb="FF004D5A"/>
      </right>
      <top style="thick">
        <color theme="0"/>
      </top>
      <bottom style="thick">
        <color theme="0"/>
      </bottom>
      <diagonal/>
    </border>
    <border>
      <left style="medium">
        <color rgb="FF004D5A"/>
      </left>
      <right/>
      <top style="thick">
        <color theme="0"/>
      </top>
      <bottom style="medium">
        <color rgb="FF004D5A"/>
      </bottom>
      <diagonal/>
    </border>
    <border>
      <left/>
      <right/>
      <top style="thick">
        <color theme="0"/>
      </top>
      <bottom style="medium">
        <color rgb="FF004D5A"/>
      </bottom>
      <diagonal/>
    </border>
    <border>
      <left/>
      <right style="medium">
        <color rgb="FF004D5A"/>
      </right>
      <top style="thick">
        <color theme="0"/>
      </top>
      <bottom style="medium">
        <color rgb="FF004D5A"/>
      </bottom>
      <diagonal/>
    </border>
    <border>
      <left style="thick">
        <color rgb="FF004D5A"/>
      </left>
      <right/>
      <top style="thick">
        <color rgb="FF004D5A"/>
      </top>
      <bottom/>
      <diagonal/>
    </border>
    <border>
      <left/>
      <right/>
      <top style="thick">
        <color rgb="FF004D5A"/>
      </top>
      <bottom/>
      <diagonal/>
    </border>
    <border>
      <left/>
      <right style="thick">
        <color rgb="FF004D5A"/>
      </right>
      <top style="thick">
        <color rgb="FF004D5A"/>
      </top>
      <bottom/>
      <diagonal/>
    </border>
    <border>
      <left style="thick">
        <color rgb="FF004D5A"/>
      </left>
      <right/>
      <top/>
      <bottom style="thick">
        <color rgb="FF004D5A"/>
      </bottom>
      <diagonal/>
    </border>
    <border>
      <left/>
      <right/>
      <top/>
      <bottom style="thick">
        <color rgb="FF004D5A"/>
      </bottom>
      <diagonal/>
    </border>
    <border>
      <left/>
      <right style="thick">
        <color rgb="FF004D5A"/>
      </right>
      <top/>
      <bottom style="thick">
        <color rgb="FF004D5A"/>
      </bottom>
      <diagonal/>
    </border>
    <border>
      <left style="medium">
        <color rgb="FF004D5A"/>
      </left>
      <right style="thick">
        <color theme="0"/>
      </right>
      <top style="thick">
        <color theme="0"/>
      </top>
      <bottom style="thick">
        <color theme="0"/>
      </bottom>
      <diagonal/>
    </border>
    <border>
      <left style="medium">
        <color rgb="FF004D5A"/>
      </left>
      <right style="thick">
        <color theme="0"/>
      </right>
      <top style="thick">
        <color theme="0"/>
      </top>
      <bottom style="medium">
        <color rgb="FF004D5A"/>
      </bottom>
      <diagonal/>
    </border>
    <border>
      <left style="thick">
        <color theme="0"/>
      </left>
      <right style="medium">
        <color rgb="FF004D5A"/>
      </right>
      <top style="thick">
        <color theme="0"/>
      </top>
      <bottom style="thick">
        <color theme="0"/>
      </bottom>
      <diagonal/>
    </border>
    <border>
      <left style="thick">
        <color theme="0"/>
      </left>
      <right style="thick">
        <color theme="0"/>
      </right>
      <top style="thick">
        <color theme="0"/>
      </top>
      <bottom style="medium">
        <color rgb="FF004D5A"/>
      </bottom>
      <diagonal/>
    </border>
    <border>
      <left style="thick">
        <color theme="0"/>
      </left>
      <right style="medium">
        <color rgb="FF004D5A"/>
      </right>
      <top style="thick">
        <color theme="0"/>
      </top>
      <bottom style="medium">
        <color rgb="FF004D5A"/>
      </bottom>
      <diagonal/>
    </border>
    <border>
      <left style="medium">
        <color rgb="FF004D5A"/>
      </left>
      <right style="thick">
        <color theme="0"/>
      </right>
      <top/>
      <bottom style="thick">
        <color theme="0"/>
      </bottom>
      <diagonal/>
    </border>
    <border>
      <left style="thick">
        <color theme="0"/>
      </left>
      <right style="medium">
        <color rgb="FF004D5A"/>
      </right>
      <top/>
      <bottom style="thick">
        <color theme="0"/>
      </bottom>
      <diagonal/>
    </border>
    <border>
      <left style="medium">
        <color rgb="FF004D5A"/>
      </left>
      <right style="thick">
        <color theme="0"/>
      </right>
      <top style="medium">
        <color rgb="FF004D5A"/>
      </top>
      <bottom style="medium">
        <color rgb="FF004D5A"/>
      </bottom>
      <diagonal/>
    </border>
    <border>
      <left style="thick">
        <color theme="0"/>
      </left>
      <right style="thick">
        <color theme="0"/>
      </right>
      <top style="medium">
        <color rgb="FF004D5A"/>
      </top>
      <bottom style="medium">
        <color rgb="FF004D5A"/>
      </bottom>
      <diagonal/>
    </border>
    <border>
      <left style="thick">
        <color theme="0"/>
      </left>
      <right style="medium">
        <color rgb="FF004D5A"/>
      </right>
      <top style="medium">
        <color rgb="FF004D5A"/>
      </top>
      <bottom style="medium">
        <color rgb="FF004D5A"/>
      </bottom>
      <diagonal/>
    </border>
    <border>
      <left style="thick">
        <color rgb="FF004D5A"/>
      </left>
      <right/>
      <top/>
      <bottom/>
      <diagonal/>
    </border>
    <border>
      <left style="thin">
        <color rgb="FF004D5A"/>
      </left>
      <right/>
      <top style="thin">
        <color rgb="FF004D5A"/>
      </top>
      <bottom/>
      <diagonal/>
    </border>
    <border>
      <left/>
      <right/>
      <top style="thin">
        <color rgb="FF004D5A"/>
      </top>
      <bottom/>
      <diagonal/>
    </border>
    <border>
      <left/>
      <right style="thin">
        <color rgb="FF004D5A"/>
      </right>
      <top style="thin">
        <color rgb="FF004D5A"/>
      </top>
      <bottom/>
      <diagonal/>
    </border>
    <border>
      <left style="thin">
        <color rgb="FF004D5A"/>
      </left>
      <right/>
      <top/>
      <bottom/>
      <diagonal/>
    </border>
    <border>
      <left/>
      <right style="thin">
        <color rgb="FF004D5A"/>
      </right>
      <top/>
      <bottom/>
      <diagonal/>
    </border>
    <border>
      <left style="thin">
        <color rgb="FF004D5A"/>
      </left>
      <right/>
      <top/>
      <bottom style="thin">
        <color rgb="FF004D5A"/>
      </bottom>
      <diagonal/>
    </border>
    <border>
      <left/>
      <right/>
      <top/>
      <bottom style="thin">
        <color rgb="FF004D5A"/>
      </bottom>
      <diagonal/>
    </border>
    <border>
      <left/>
      <right style="thin">
        <color rgb="FF004D5A"/>
      </right>
      <top/>
      <bottom style="thin">
        <color rgb="FF004D5A"/>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4D5A"/>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right/>
      <top/>
      <bottom style="medium">
        <color theme="0"/>
      </bottom>
      <diagonal/>
    </border>
    <border>
      <left style="medium">
        <color rgb="FF004D5A"/>
      </left>
      <right/>
      <top/>
      <bottom style="medium">
        <color rgb="FF004D5A"/>
      </bottom>
      <diagonal/>
    </border>
    <border>
      <left/>
      <right/>
      <top/>
      <bottom style="medium">
        <color rgb="FF004D5A"/>
      </bottom>
      <diagonal/>
    </border>
    <border>
      <left/>
      <right style="medium">
        <color rgb="FF004D5A"/>
      </right>
      <top/>
      <bottom style="medium">
        <color rgb="FF004D5A"/>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187">
    <xf numFmtId="0" fontId="0" fillId="0" borderId="0" xfId="0"/>
    <xf numFmtId="0" fontId="0" fillId="2" borderId="1" xfId="0" applyFill="1" applyBorder="1"/>
    <xf numFmtId="0" fontId="2" fillId="0" borderId="1" xfId="0" applyFont="1" applyBorder="1"/>
    <xf numFmtId="0" fontId="3" fillId="5" borderId="1" xfId="0" applyFont="1" applyFill="1" applyBorder="1" applyAlignment="1">
      <alignment horizontal="left" vertical="top"/>
    </xf>
    <xf numFmtId="0" fontId="3" fillId="3" borderId="1" xfId="0" applyFont="1" applyFill="1" applyBorder="1" applyAlignment="1">
      <alignment horizontal="left" vertical="top"/>
    </xf>
    <xf numFmtId="0" fontId="3" fillId="4" borderId="1" xfId="0" applyFont="1" applyFill="1" applyBorder="1" applyAlignment="1">
      <alignment horizontal="left" vertical="top"/>
    </xf>
    <xf numFmtId="0" fontId="3" fillId="6" borderId="1" xfId="0" applyFont="1" applyFill="1" applyBorder="1" applyAlignment="1">
      <alignment horizontal="left" vertical="top"/>
    </xf>
    <xf numFmtId="0" fontId="3" fillId="7" borderId="1" xfId="0" applyFont="1" applyFill="1" applyBorder="1" applyAlignment="1">
      <alignment horizontal="left" vertical="top"/>
    </xf>
    <xf numFmtId="0" fontId="0" fillId="8" borderId="0" xfId="0" applyFill="1"/>
    <xf numFmtId="0" fontId="5" fillId="8" borderId="0" xfId="0" applyFont="1" applyFill="1"/>
    <xf numFmtId="0" fontId="5" fillId="0" borderId="0" xfId="0" applyFont="1"/>
    <xf numFmtId="0" fontId="6" fillId="0" borderId="0" xfId="0" applyFont="1"/>
    <xf numFmtId="0" fontId="7" fillId="0" borderId="0" xfId="0" applyFont="1"/>
    <xf numFmtId="0" fontId="8" fillId="0" borderId="0" xfId="0" applyFont="1" applyAlignment="1">
      <alignment horizontal="left" vertical="top" wrapText="1"/>
    </xf>
    <xf numFmtId="0" fontId="9" fillId="0" borderId="0" xfId="0" applyFont="1" applyAlignment="1">
      <alignment vertical="top" wrapText="1"/>
    </xf>
    <xf numFmtId="0" fontId="12" fillId="8" borderId="0" xfId="0" applyFont="1" applyFill="1" applyAlignment="1">
      <alignment vertical="top" wrapText="1"/>
    </xf>
    <xf numFmtId="0" fontId="12" fillId="8" borderId="9" xfId="0" applyFont="1" applyFill="1" applyBorder="1" applyAlignment="1">
      <alignment vertical="center" wrapText="1"/>
    </xf>
    <xf numFmtId="0" fontId="12" fillId="8" borderId="10" xfId="0" applyFont="1" applyFill="1" applyBorder="1" applyAlignment="1">
      <alignment vertical="top" wrapText="1"/>
    </xf>
    <xf numFmtId="0" fontId="14" fillId="10" borderId="11" xfId="0" applyFont="1" applyFill="1" applyBorder="1" applyAlignment="1">
      <alignment vertical="top" wrapText="1"/>
    </xf>
    <xf numFmtId="0" fontId="14" fillId="10" borderId="3" xfId="0" applyFont="1" applyFill="1" applyBorder="1" applyAlignment="1">
      <alignment vertical="top" wrapText="1"/>
    </xf>
    <xf numFmtId="0" fontId="14" fillId="10" borderId="3" xfId="0" applyFont="1" applyFill="1" applyBorder="1" applyAlignment="1" applyProtection="1">
      <alignment vertical="top" wrapText="1"/>
      <protection locked="0"/>
    </xf>
    <xf numFmtId="0" fontId="14" fillId="10" borderId="12" xfId="0" applyFont="1" applyFill="1" applyBorder="1" applyAlignment="1" applyProtection="1">
      <alignment vertical="top" wrapText="1"/>
      <protection locked="0"/>
    </xf>
    <xf numFmtId="0" fontId="14" fillId="10" borderId="2" xfId="0" applyFont="1" applyFill="1" applyBorder="1" applyAlignment="1" applyProtection="1">
      <alignment vertical="top" wrapText="1"/>
      <protection locked="0"/>
    </xf>
    <xf numFmtId="0" fontId="10" fillId="0" borderId="0" xfId="0" applyFont="1" applyAlignment="1">
      <alignment horizontal="left" vertical="top" wrapText="1"/>
    </xf>
    <xf numFmtId="0" fontId="11" fillId="8" borderId="6" xfId="0" applyFont="1" applyFill="1" applyBorder="1" applyAlignment="1">
      <alignment vertical="center"/>
    </xf>
    <xf numFmtId="0" fontId="11" fillId="8" borderId="7" xfId="0" applyFont="1" applyFill="1" applyBorder="1" applyAlignment="1">
      <alignment vertical="center"/>
    </xf>
    <xf numFmtId="0" fontId="11" fillId="8" borderId="8" xfId="0" applyFont="1" applyFill="1" applyBorder="1" applyAlignment="1">
      <alignment horizontal="left" vertical="center"/>
    </xf>
    <xf numFmtId="0" fontId="14" fillId="10" borderId="11" xfId="0" quotePrefix="1" applyFont="1" applyFill="1" applyBorder="1" applyAlignment="1">
      <alignment vertical="top" wrapText="1"/>
    </xf>
    <xf numFmtId="0" fontId="14" fillId="10" borderId="15" xfId="0" quotePrefix="1" applyFont="1" applyFill="1" applyBorder="1" applyAlignment="1">
      <alignment vertical="top" wrapText="1"/>
    </xf>
    <xf numFmtId="0" fontId="0" fillId="0" borderId="0" xfId="0" quotePrefix="1"/>
    <xf numFmtId="0" fontId="18" fillId="10" borderId="0" xfId="0" applyFont="1" applyFill="1"/>
    <xf numFmtId="0" fontId="19" fillId="10" borderId="0" xfId="0" applyFont="1" applyFill="1"/>
    <xf numFmtId="0" fontId="22" fillId="8" borderId="35" xfId="0" applyFont="1" applyFill="1" applyBorder="1"/>
    <xf numFmtId="0" fontId="22" fillId="8" borderId="36" xfId="0" applyFont="1" applyFill="1" applyBorder="1" applyAlignment="1">
      <alignment wrapText="1"/>
    </xf>
    <xf numFmtId="0" fontId="20" fillId="8" borderId="36" xfId="0" applyFont="1" applyFill="1" applyBorder="1" applyAlignment="1">
      <alignment horizontal="left" wrapText="1"/>
    </xf>
    <xf numFmtId="0" fontId="20" fillId="8" borderId="37" xfId="0" applyFont="1" applyFill="1" applyBorder="1" applyAlignment="1">
      <alignment wrapText="1"/>
    </xf>
    <xf numFmtId="0" fontId="20" fillId="4" borderId="35" xfId="0" applyFont="1" applyFill="1" applyBorder="1" applyAlignment="1">
      <alignment horizontal="left" wrapText="1"/>
    </xf>
    <xf numFmtId="0" fontId="20" fillId="8" borderId="36" xfId="0" applyFont="1" applyFill="1" applyBorder="1" applyAlignment="1">
      <alignment wrapText="1"/>
    </xf>
    <xf numFmtId="0" fontId="10" fillId="8" borderId="38" xfId="0" applyFont="1" applyFill="1" applyBorder="1"/>
    <xf numFmtId="0" fontId="5" fillId="15" borderId="0" xfId="0" applyFont="1" applyFill="1"/>
    <xf numFmtId="1" fontId="0" fillId="0" borderId="0" xfId="0" applyNumberFormat="1"/>
    <xf numFmtId="0" fontId="0" fillId="0" borderId="39" xfId="0" applyBorder="1"/>
    <xf numFmtId="10" fontId="0" fillId="0" borderId="0" xfId="2" applyNumberFormat="1" applyFont="1" applyBorder="1"/>
    <xf numFmtId="0" fontId="0" fillId="0" borderId="38" xfId="0" applyBorder="1"/>
    <xf numFmtId="0" fontId="10" fillId="8" borderId="40" xfId="0" applyFont="1" applyFill="1" applyBorder="1"/>
    <xf numFmtId="0" fontId="0" fillId="0" borderId="40" xfId="0" applyBorder="1"/>
    <xf numFmtId="0" fontId="0" fillId="0" borderId="41" xfId="0" applyBorder="1"/>
    <xf numFmtId="0" fontId="0" fillId="0" borderId="42" xfId="0" applyBorder="1"/>
    <xf numFmtId="0" fontId="23" fillId="0" borderId="41" xfId="0" applyFont="1" applyBorder="1"/>
    <xf numFmtId="0" fontId="21" fillId="0" borderId="41" xfId="0" applyFont="1" applyBorder="1"/>
    <xf numFmtId="0" fontId="23" fillId="0" borderId="42" xfId="0" applyFont="1" applyBorder="1"/>
    <xf numFmtId="0" fontId="0" fillId="15" borderId="0" xfId="0" applyFill="1"/>
    <xf numFmtId="0" fontId="3" fillId="8" borderId="0" xfId="0" applyFont="1" applyFill="1"/>
    <xf numFmtId="2" fontId="0" fillId="0" borderId="0" xfId="2" applyNumberFormat="1" applyFont="1" applyFill="1" applyBorder="1" applyAlignment="1">
      <alignment wrapText="1"/>
    </xf>
    <xf numFmtId="2" fontId="0" fillId="0" borderId="0" xfId="2" applyNumberFormat="1" applyFont="1" applyBorder="1" applyAlignment="1">
      <alignment wrapText="1"/>
    </xf>
    <xf numFmtId="2" fontId="5" fillId="0" borderId="0" xfId="2" applyNumberFormat="1" applyFont="1" applyBorder="1" applyAlignment="1">
      <alignment vertical="center" wrapText="1"/>
    </xf>
    <xf numFmtId="2" fontId="0" fillId="0" borderId="0" xfId="2" applyNumberFormat="1" applyFont="1" applyBorder="1" applyAlignment="1">
      <alignment horizontal="right" wrapText="1"/>
    </xf>
    <xf numFmtId="0" fontId="0" fillId="0" borderId="0" xfId="0" applyAlignment="1">
      <alignment wrapText="1"/>
    </xf>
    <xf numFmtId="2" fontId="0" fillId="15" borderId="0" xfId="2" applyNumberFormat="1" applyFont="1" applyFill="1" applyBorder="1" applyAlignment="1">
      <alignment wrapText="1"/>
    </xf>
    <xf numFmtId="0" fontId="22" fillId="8" borderId="44" xfId="0" applyFont="1" applyFill="1" applyBorder="1"/>
    <xf numFmtId="0" fontId="20" fillId="8" borderId="43" xfId="0" applyFont="1" applyFill="1" applyBorder="1" applyAlignment="1">
      <alignment wrapText="1"/>
    </xf>
    <xf numFmtId="0" fontId="20" fillId="8" borderId="43" xfId="0" applyFont="1" applyFill="1" applyBorder="1" applyAlignment="1">
      <alignment horizontal="left" wrapText="1"/>
    </xf>
    <xf numFmtId="0" fontId="20" fillId="8" borderId="45" xfId="0" applyFont="1" applyFill="1" applyBorder="1" applyAlignment="1">
      <alignment wrapText="1"/>
    </xf>
    <xf numFmtId="0" fontId="10" fillId="8" borderId="46" xfId="0" applyFont="1" applyFill="1" applyBorder="1"/>
    <xf numFmtId="2" fontId="0" fillId="0" borderId="0" xfId="0" applyNumberFormat="1"/>
    <xf numFmtId="0" fontId="10" fillId="8" borderId="48" xfId="0" applyFont="1" applyFill="1" applyBorder="1"/>
    <xf numFmtId="0" fontId="10" fillId="8" borderId="49" xfId="0" applyFont="1" applyFill="1" applyBorder="1"/>
    <xf numFmtId="2" fontId="21" fillId="0" borderId="50" xfId="0" applyNumberFormat="1" applyFont="1" applyBorder="1"/>
    <xf numFmtId="0" fontId="20" fillId="17" borderId="37" xfId="0" applyFont="1" applyFill="1" applyBorder="1" applyAlignment="1">
      <alignment wrapText="1"/>
    </xf>
    <xf numFmtId="9" fontId="0" fillId="0" borderId="46" xfId="2" applyFont="1" applyBorder="1"/>
    <xf numFmtId="9" fontId="0" fillId="0" borderId="49" xfId="2" applyFont="1" applyBorder="1"/>
    <xf numFmtId="0" fontId="0" fillId="0" borderId="51" xfId="0" applyBorder="1"/>
    <xf numFmtId="0" fontId="10" fillId="0" borderId="0" xfId="0" applyFont="1"/>
    <xf numFmtId="9" fontId="0" fillId="0" borderId="47" xfId="2" applyFont="1" applyBorder="1"/>
    <xf numFmtId="9" fontId="0" fillId="0" borderId="52" xfId="2" applyFont="1" applyBorder="1"/>
    <xf numFmtId="0" fontId="20" fillId="4" borderId="44" xfId="0" applyFont="1" applyFill="1" applyBorder="1" applyAlignment="1">
      <alignment horizontal="left" wrapText="1"/>
    </xf>
    <xf numFmtId="0" fontId="20" fillId="8" borderId="45" xfId="0" applyFont="1" applyFill="1" applyBorder="1" applyAlignment="1">
      <alignment horizontal="left" wrapText="1"/>
    </xf>
    <xf numFmtId="10" fontId="0" fillId="0" borderId="47" xfId="2" applyNumberFormat="1" applyFont="1" applyBorder="1"/>
    <xf numFmtId="10" fontId="0" fillId="0" borderId="51" xfId="2" applyNumberFormat="1" applyFont="1" applyBorder="1"/>
    <xf numFmtId="10" fontId="0" fillId="0" borderId="52" xfId="2" applyNumberFormat="1" applyFont="1" applyBorder="1"/>
    <xf numFmtId="0" fontId="20" fillId="0" borderId="0" xfId="0" applyFont="1" applyAlignment="1">
      <alignment wrapText="1"/>
    </xf>
    <xf numFmtId="0" fontId="3" fillId="15" borderId="0" xfId="0" applyFont="1" applyFill="1"/>
    <xf numFmtId="1" fontId="0" fillId="0" borderId="46" xfId="0" applyNumberFormat="1" applyBorder="1"/>
    <xf numFmtId="1" fontId="0" fillId="0" borderId="49" xfId="0" applyNumberFormat="1" applyBorder="1"/>
    <xf numFmtId="0" fontId="10" fillId="15" borderId="0" xfId="0" applyFont="1" applyFill="1"/>
    <xf numFmtId="2" fontId="0" fillId="15" borderId="0" xfId="0" applyNumberFormat="1" applyFill="1"/>
    <xf numFmtId="164" fontId="0" fillId="15" borderId="0" xfId="0" applyNumberFormat="1" applyFill="1"/>
    <xf numFmtId="0" fontId="20" fillId="4" borderId="43" xfId="0" applyFont="1" applyFill="1" applyBorder="1" applyAlignment="1">
      <alignment horizontal="left" wrapText="1"/>
    </xf>
    <xf numFmtId="10" fontId="21" fillId="15" borderId="0" xfId="0" applyNumberFormat="1" applyFont="1" applyFill="1" applyAlignment="1">
      <alignment horizontal="left"/>
    </xf>
    <xf numFmtId="0" fontId="11" fillId="8" borderId="0" xfId="0" applyFont="1" applyFill="1" applyAlignment="1">
      <alignment vertical="center"/>
    </xf>
    <xf numFmtId="2" fontId="21" fillId="15" borderId="0" xfId="0" applyNumberFormat="1" applyFont="1" applyFill="1" applyAlignment="1">
      <alignment horizontal="left"/>
    </xf>
    <xf numFmtId="2" fontId="21" fillId="16" borderId="50" xfId="0" applyNumberFormat="1" applyFont="1" applyFill="1" applyBorder="1" applyAlignment="1">
      <alignment horizontal="left"/>
    </xf>
    <xf numFmtId="2" fontId="0" fillId="0" borderId="0" xfId="2" applyNumberFormat="1" applyFont="1" applyFill="1" applyBorder="1" applyAlignment="1">
      <alignment horizontal="left" wrapText="1"/>
    </xf>
    <xf numFmtId="2" fontId="0" fillId="0" borderId="0" xfId="2" applyNumberFormat="1" applyFont="1" applyBorder="1" applyAlignment="1">
      <alignment horizontal="left" wrapText="1"/>
    </xf>
    <xf numFmtId="2" fontId="0" fillId="0" borderId="0" xfId="0" applyNumberFormat="1" applyAlignment="1">
      <alignment horizontal="left"/>
    </xf>
    <xf numFmtId="2" fontId="5" fillId="0" borderId="0" xfId="2" applyNumberFormat="1" applyFont="1" applyBorder="1" applyAlignment="1">
      <alignment horizontal="left" vertical="center" wrapText="1"/>
    </xf>
    <xf numFmtId="2" fontId="0" fillId="15" borderId="0" xfId="2" applyNumberFormat="1" applyFont="1" applyFill="1" applyBorder="1" applyAlignment="1">
      <alignment horizontal="left" wrapText="1"/>
    </xf>
    <xf numFmtId="0" fontId="20" fillId="7" borderId="53" xfId="0" applyFont="1" applyFill="1" applyBorder="1" applyAlignment="1">
      <alignment horizontal="left" wrapText="1"/>
    </xf>
    <xf numFmtId="0" fontId="0" fillId="0" borderId="50" xfId="0" applyBorder="1"/>
    <xf numFmtId="10" fontId="0" fillId="0" borderId="54" xfId="2" applyNumberFormat="1" applyFont="1" applyFill="1" applyBorder="1" applyAlignment="1">
      <alignment wrapText="1"/>
    </xf>
    <xf numFmtId="10" fontId="0" fillId="0" borderId="55" xfId="2" applyNumberFormat="1" applyFont="1" applyFill="1" applyBorder="1" applyAlignment="1">
      <alignment wrapText="1"/>
    </xf>
    <xf numFmtId="10" fontId="21" fillId="0" borderId="53" xfId="0" applyNumberFormat="1" applyFont="1" applyBorder="1"/>
    <xf numFmtId="0" fontId="20" fillId="0" borderId="0" xfId="0" applyFont="1" applyAlignment="1">
      <alignment horizontal="left" wrapText="1"/>
    </xf>
    <xf numFmtId="0" fontId="20" fillId="15" borderId="0" xfId="0" applyFont="1" applyFill="1"/>
    <xf numFmtId="0" fontId="24" fillId="8" borderId="0" xfId="0" applyFont="1" applyFill="1"/>
    <xf numFmtId="2" fontId="25" fillId="15" borderId="0" xfId="0" applyNumberFormat="1" applyFont="1" applyFill="1" applyAlignment="1">
      <alignment horizontal="left"/>
    </xf>
    <xf numFmtId="0" fontId="14" fillId="10" borderId="56" xfId="0" applyFont="1" applyFill="1" applyBorder="1" applyAlignment="1">
      <alignment vertical="top" wrapText="1"/>
    </xf>
    <xf numFmtId="0" fontId="14" fillId="10" borderId="56" xfId="0" applyFont="1" applyFill="1" applyBorder="1" applyAlignment="1" applyProtection="1">
      <alignment vertical="top" wrapText="1"/>
      <protection locked="0"/>
    </xf>
    <xf numFmtId="0" fontId="12" fillId="8" borderId="0" xfId="0" applyFont="1" applyFill="1" applyAlignment="1">
      <alignment vertical="center" wrapText="1"/>
    </xf>
    <xf numFmtId="0" fontId="11" fillId="8" borderId="0" xfId="0" applyFont="1" applyFill="1" applyAlignment="1">
      <alignment horizontal="left" vertical="center"/>
    </xf>
    <xf numFmtId="0" fontId="26" fillId="8" borderId="0" xfId="0" applyFont="1" applyFill="1"/>
    <xf numFmtId="0" fontId="14" fillId="0" borderId="0" xfId="0" applyFont="1" applyAlignment="1" applyProtection="1">
      <alignment vertical="top" wrapText="1"/>
      <protection locked="0"/>
    </xf>
    <xf numFmtId="0" fontId="14" fillId="0" borderId="0" xfId="0" applyFont="1" applyAlignment="1">
      <alignment vertical="top" wrapText="1"/>
    </xf>
    <xf numFmtId="0" fontId="14" fillId="10" borderId="57" xfId="0" applyFont="1" applyFill="1" applyBorder="1" applyAlignment="1" applyProtection="1">
      <alignment vertical="top" wrapText="1"/>
      <protection locked="0"/>
    </xf>
    <xf numFmtId="0" fontId="14" fillId="15" borderId="0" xfId="0" applyFont="1" applyFill="1" applyAlignment="1" applyProtection="1">
      <alignment vertical="top" wrapText="1"/>
      <protection locked="0"/>
    </xf>
    <xf numFmtId="0" fontId="11" fillId="15" borderId="0" xfId="0" applyFont="1" applyFill="1" applyAlignment="1">
      <alignment vertical="center"/>
    </xf>
    <xf numFmtId="0" fontId="11" fillId="15" borderId="0" xfId="0" applyFont="1" applyFill="1" applyAlignment="1">
      <alignment horizontal="left" vertical="center"/>
    </xf>
    <xf numFmtId="0" fontId="13" fillId="0" borderId="0" xfId="0" applyFont="1" applyAlignment="1">
      <alignment horizontal="left" vertical="top"/>
    </xf>
    <xf numFmtId="0" fontId="24" fillId="8" borderId="0" xfId="0" applyFont="1" applyFill="1" applyAlignment="1">
      <alignment horizontal="center" vertical="center"/>
    </xf>
    <xf numFmtId="0" fontId="14" fillId="10" borderId="59" xfId="0" applyFont="1" applyFill="1" applyBorder="1" applyAlignment="1" applyProtection="1">
      <alignment vertical="top" wrapText="1"/>
      <protection locked="0"/>
    </xf>
    <xf numFmtId="0" fontId="14" fillId="10" borderId="17" xfId="0" applyFont="1" applyFill="1" applyBorder="1" applyAlignment="1" applyProtection="1">
      <alignment vertical="top" wrapText="1"/>
      <protection locked="0"/>
    </xf>
    <xf numFmtId="0" fontId="29" fillId="10" borderId="3" xfId="0" applyFont="1" applyFill="1" applyBorder="1" applyAlignment="1" applyProtection="1">
      <alignment vertical="top" wrapText="1"/>
      <protection locked="0"/>
    </xf>
    <xf numFmtId="0" fontId="14" fillId="10" borderId="0" xfId="0" applyFont="1" applyFill="1" applyAlignment="1" applyProtection="1">
      <alignment vertical="top" wrapText="1"/>
      <protection locked="0"/>
    </xf>
    <xf numFmtId="0" fontId="30" fillId="10" borderId="3" xfId="0" applyFont="1" applyFill="1" applyBorder="1" applyAlignment="1" applyProtection="1">
      <alignment vertical="top" wrapText="1"/>
      <protection locked="0"/>
    </xf>
    <xf numFmtId="0" fontId="14" fillId="10" borderId="15" xfId="0" applyFont="1" applyFill="1" applyBorder="1" applyAlignment="1">
      <alignment vertical="top" wrapText="1"/>
    </xf>
    <xf numFmtId="0" fontId="30" fillId="10" borderId="16" xfId="0" applyFont="1" applyFill="1" applyBorder="1" applyAlignment="1">
      <alignment vertical="top" wrapText="1"/>
    </xf>
    <xf numFmtId="0" fontId="9" fillId="0" borderId="0" xfId="0" applyFont="1" applyAlignment="1">
      <alignment vertical="top"/>
    </xf>
    <xf numFmtId="0" fontId="8" fillId="0" borderId="0" xfId="0" applyFont="1" applyAlignment="1">
      <alignment vertical="top"/>
    </xf>
    <xf numFmtId="2" fontId="14" fillId="10" borderId="3" xfId="0" applyNumberFormat="1" applyFont="1" applyFill="1" applyBorder="1" applyAlignment="1" applyProtection="1">
      <alignment vertical="top" wrapText="1"/>
      <protection locked="0"/>
    </xf>
    <xf numFmtId="0" fontId="37" fillId="8" borderId="0" xfId="3" applyFont="1" applyFill="1"/>
    <xf numFmtId="0" fontId="14" fillId="10" borderId="2" xfId="0" applyFont="1" applyFill="1" applyBorder="1" applyAlignment="1">
      <alignment vertical="top" wrapText="1"/>
    </xf>
    <xf numFmtId="0" fontId="0" fillId="0" borderId="0" xfId="0" applyAlignment="1">
      <alignment horizontal="left" vertical="top"/>
    </xf>
    <xf numFmtId="0" fontId="14" fillId="10" borderId="17" xfId="0" applyFont="1" applyFill="1" applyBorder="1" applyAlignment="1">
      <alignment vertical="top" wrapText="1"/>
    </xf>
    <xf numFmtId="0" fontId="14" fillId="10" borderId="59" xfId="0" applyFont="1" applyFill="1" applyBorder="1" applyAlignment="1">
      <alignment vertical="top" wrapText="1"/>
    </xf>
    <xf numFmtId="0" fontId="14" fillId="10" borderId="14" xfId="0" applyFont="1" applyFill="1" applyBorder="1" applyAlignment="1">
      <alignment vertical="top" wrapText="1"/>
    </xf>
    <xf numFmtId="0" fontId="14" fillId="10" borderId="12" xfId="0" applyFont="1" applyFill="1" applyBorder="1" applyAlignment="1">
      <alignment vertical="top" wrapText="1"/>
    </xf>
    <xf numFmtId="0" fontId="14" fillId="10" borderId="13" xfId="0" quotePrefix="1" applyFont="1" applyFill="1" applyBorder="1" applyAlignment="1">
      <alignment vertical="top" wrapText="1"/>
    </xf>
    <xf numFmtId="0" fontId="37" fillId="8" borderId="0" xfId="3" applyFont="1" applyFill="1" applyProtection="1"/>
    <xf numFmtId="0" fontId="3" fillId="0" borderId="0" xfId="0" applyFont="1"/>
    <xf numFmtId="0" fontId="0" fillId="0" borderId="0" xfId="0" applyAlignment="1">
      <alignment horizontal="left"/>
    </xf>
    <xf numFmtId="0" fontId="14" fillId="10" borderId="16" xfId="0" applyFont="1" applyFill="1" applyBorder="1" applyAlignment="1">
      <alignment vertical="top" wrapText="1"/>
    </xf>
    <xf numFmtId="0" fontId="14" fillId="10" borderId="60" xfId="0" applyFont="1" applyFill="1" applyBorder="1" applyAlignment="1">
      <alignment vertical="top" wrapText="1"/>
    </xf>
    <xf numFmtId="0" fontId="14" fillId="15" borderId="0" xfId="0" applyFont="1" applyFill="1" applyAlignment="1">
      <alignment vertical="top" wrapText="1"/>
    </xf>
    <xf numFmtId="0" fontId="14" fillId="15" borderId="0" xfId="0" quotePrefix="1" applyFont="1" applyFill="1" applyAlignment="1">
      <alignment vertical="top" wrapText="1"/>
    </xf>
    <xf numFmtId="0" fontId="34" fillId="0" borderId="0" xfId="0" applyFont="1"/>
    <xf numFmtId="0" fontId="36" fillId="0" borderId="0" xfId="3" applyFont="1" applyProtection="1"/>
    <xf numFmtId="18" fontId="14" fillId="10" borderId="3" xfId="0" applyNumberFormat="1" applyFont="1" applyFill="1" applyBorder="1" applyAlignment="1">
      <alignment vertical="top" wrapText="1"/>
    </xf>
    <xf numFmtId="0" fontId="14" fillId="10" borderId="58" xfId="0" applyFont="1" applyFill="1" applyBorder="1" applyAlignment="1">
      <alignment vertical="top" wrapText="1"/>
    </xf>
    <xf numFmtId="0" fontId="14" fillId="15" borderId="3" xfId="0" applyFont="1" applyFill="1" applyBorder="1" applyAlignment="1">
      <alignment vertical="top" wrapText="1"/>
    </xf>
    <xf numFmtId="0" fontId="32" fillId="0" borderId="0" xfId="0" applyFont="1"/>
    <xf numFmtId="0" fontId="30" fillId="10" borderId="56" xfId="0" applyFont="1" applyFill="1" applyBorder="1" applyAlignment="1" applyProtection="1">
      <alignment vertical="top" wrapText="1"/>
      <protection locked="0"/>
    </xf>
    <xf numFmtId="0" fontId="14" fillId="10" borderId="0" xfId="0" applyFont="1" applyFill="1" applyAlignment="1">
      <alignment vertical="top" wrapText="1"/>
    </xf>
    <xf numFmtId="1" fontId="14" fillId="10" borderId="3" xfId="0" applyNumberFormat="1" applyFont="1" applyFill="1" applyBorder="1" applyAlignment="1">
      <alignment vertical="top" wrapText="1"/>
    </xf>
    <xf numFmtId="0" fontId="14" fillId="10" borderId="10" xfId="0" applyFont="1" applyFill="1" applyBorder="1" applyAlignment="1">
      <alignment vertical="top" wrapText="1"/>
    </xf>
    <xf numFmtId="0" fontId="13" fillId="8" borderId="31" xfId="0" applyFont="1" applyFill="1" applyBorder="1" applyAlignment="1">
      <alignment vertical="center"/>
    </xf>
    <xf numFmtId="0" fontId="13" fillId="8" borderId="32" xfId="0" applyFont="1" applyFill="1" applyBorder="1" applyAlignment="1">
      <alignment vertical="center"/>
    </xf>
    <xf numFmtId="0" fontId="13" fillId="8" borderId="33" xfId="0" applyFont="1" applyFill="1" applyBorder="1" applyAlignment="1">
      <alignment vertical="center"/>
    </xf>
    <xf numFmtId="0" fontId="17" fillId="12" borderId="29" xfId="0" applyFont="1" applyFill="1" applyBorder="1" applyAlignment="1">
      <alignment horizontal="left" vertical="center"/>
    </xf>
    <xf numFmtId="0" fontId="15" fillId="10" borderId="5" xfId="0" applyFont="1" applyFill="1" applyBorder="1" applyAlignment="1">
      <alignment vertical="center" wrapText="1"/>
    </xf>
    <xf numFmtId="0" fontId="15" fillId="10" borderId="30" xfId="0" applyFont="1" applyFill="1" applyBorder="1" applyAlignment="1">
      <alignment vertical="center" wrapText="1"/>
    </xf>
    <xf numFmtId="0" fontId="17" fillId="11" borderId="24" xfId="0" applyFont="1" applyFill="1" applyBorder="1" applyAlignment="1">
      <alignment horizontal="left" vertical="center" wrapText="1"/>
    </xf>
    <xf numFmtId="0" fontId="15" fillId="10" borderId="4" xfId="0" applyFont="1" applyFill="1" applyBorder="1" applyAlignment="1">
      <alignment vertical="center" wrapText="1"/>
    </xf>
    <xf numFmtId="0" fontId="15" fillId="10" borderId="26" xfId="0" quotePrefix="1" applyFont="1" applyFill="1" applyBorder="1" applyAlignment="1">
      <alignment vertical="center" wrapText="1"/>
    </xf>
    <xf numFmtId="0" fontId="17" fillId="13" borderId="24" xfId="0" applyFont="1" applyFill="1" applyBorder="1" applyAlignment="1">
      <alignment horizontal="left" vertical="center" wrapText="1"/>
    </xf>
    <xf numFmtId="0" fontId="17" fillId="9" borderId="24" xfId="0" applyFont="1" applyFill="1" applyBorder="1" applyAlignment="1">
      <alignment horizontal="left" vertical="center"/>
    </xf>
    <xf numFmtId="0" fontId="17" fillId="14" borderId="25" xfId="0" applyFont="1" applyFill="1" applyBorder="1" applyAlignment="1">
      <alignment horizontal="left" vertical="center"/>
    </xf>
    <xf numFmtId="0" fontId="15" fillId="10" borderId="27" xfId="0" applyFont="1" applyFill="1" applyBorder="1" applyAlignment="1">
      <alignment vertical="center" wrapText="1"/>
    </xf>
    <xf numFmtId="0" fontId="15" fillId="10" borderId="28" xfId="0" quotePrefix="1" applyFont="1" applyFill="1" applyBorder="1" applyAlignment="1">
      <alignment vertical="center" wrapText="1"/>
    </xf>
    <xf numFmtId="0" fontId="18" fillId="10" borderId="0" xfId="0" applyFont="1" applyFill="1" applyAlignment="1">
      <alignment horizontal="left"/>
    </xf>
    <xf numFmtId="0" fontId="27" fillId="8" borderId="0" xfId="0" applyFont="1" applyFill="1" applyAlignment="1">
      <alignment horizontal="left" vertical="top"/>
    </xf>
    <xf numFmtId="0" fontId="24" fillId="8" borderId="0" xfId="0" applyFont="1" applyFill="1" applyAlignment="1">
      <alignment horizontal="left" vertical="top"/>
    </xf>
    <xf numFmtId="0" fontId="24" fillId="8" borderId="0" xfId="0" applyFont="1" applyFill="1" applyAlignment="1">
      <alignment vertical="center"/>
    </xf>
    <xf numFmtId="2" fontId="25" fillId="10" borderId="0" xfId="0" applyNumberFormat="1" applyFont="1" applyFill="1" applyAlignment="1">
      <alignment horizontal="left" vertical="center"/>
    </xf>
    <xf numFmtId="0" fontId="13" fillId="8" borderId="34" xfId="0" applyFont="1" applyFill="1" applyBorder="1" applyAlignment="1">
      <alignment horizontal="left" vertical="top"/>
    </xf>
    <xf numFmtId="0" fontId="13" fillId="8" borderId="0" xfId="0" applyFont="1" applyFill="1" applyAlignment="1">
      <alignment horizontal="left" vertical="top"/>
    </xf>
    <xf numFmtId="0" fontId="10" fillId="8" borderId="34" xfId="0" applyFont="1" applyFill="1" applyBorder="1" applyAlignment="1">
      <alignment horizontal="left" vertical="top" wrapText="1"/>
    </xf>
    <xf numFmtId="0" fontId="10" fillId="8" borderId="0" xfId="0" applyFont="1" applyFill="1" applyAlignment="1">
      <alignment horizontal="left" vertical="top" wrapText="1"/>
    </xf>
    <xf numFmtId="0" fontId="13" fillId="0" borderId="0" xfId="0" applyFont="1" applyAlignment="1">
      <alignment horizontal="left" vertical="top"/>
    </xf>
    <xf numFmtId="0" fontId="10" fillId="0" borderId="0" xfId="0" applyFont="1" applyAlignment="1">
      <alignment horizontal="left" vertical="top" wrapText="1"/>
    </xf>
    <xf numFmtId="0" fontId="13" fillId="15" borderId="0" xfId="0" applyFont="1" applyFill="1" applyAlignment="1">
      <alignment horizontal="left" vertical="top"/>
    </xf>
    <xf numFmtId="0" fontId="10" fillId="15" borderId="0" xfId="0" applyFont="1" applyFill="1" applyAlignment="1">
      <alignment horizontal="left" vertical="top" wrapText="1"/>
    </xf>
    <xf numFmtId="0" fontId="13" fillId="8" borderId="18" xfId="0" applyFont="1" applyFill="1" applyBorder="1" applyAlignment="1">
      <alignment horizontal="left" vertical="top"/>
    </xf>
    <xf numFmtId="0" fontId="13" fillId="8" borderId="19" xfId="0" applyFont="1" applyFill="1" applyBorder="1" applyAlignment="1">
      <alignment horizontal="left" vertical="top"/>
    </xf>
    <xf numFmtId="0" fontId="13" fillId="8" borderId="20" xfId="0" applyFont="1" applyFill="1" applyBorder="1" applyAlignment="1">
      <alignment horizontal="left" vertical="top"/>
    </xf>
    <xf numFmtId="0" fontId="10" fillId="8" borderId="21"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23" xfId="0" applyFont="1" applyFill="1" applyBorder="1" applyAlignment="1">
      <alignment horizontal="left" vertical="top" wrapText="1"/>
    </xf>
  </cellXfs>
  <cellStyles count="4">
    <cellStyle name="Comma 2" xfId="1" xr:uid="{10858251-F397-4551-BB1C-444D86815AC5}"/>
    <cellStyle name="Hyperlink" xfId="3" builtinId="8"/>
    <cellStyle name="Normal" xfId="0" builtinId="0"/>
    <cellStyle name="Percent" xfId="2" builtinId="5"/>
  </cellStyles>
  <dxfs count="131">
    <dxf>
      <fill>
        <patternFill>
          <bgColor rgb="FF9C80C9"/>
        </patternFill>
      </fill>
    </dxf>
    <dxf>
      <fill>
        <patternFill>
          <bgColor rgb="FFF5961F"/>
        </patternFill>
      </fill>
    </dxf>
    <dxf>
      <fill>
        <patternFill>
          <bgColor rgb="FFFFCC00"/>
        </patternFill>
      </fill>
    </dxf>
    <dxf>
      <fill>
        <patternFill>
          <bgColor rgb="FF63D6D1"/>
        </patternFill>
      </fill>
    </dxf>
    <dxf>
      <fill>
        <patternFill>
          <bgColor rgb="FF3099DE"/>
        </patternFill>
      </fill>
    </dxf>
    <dxf>
      <fill>
        <patternFill>
          <bgColor rgb="FF9C80C9"/>
        </patternFill>
      </fill>
    </dxf>
    <dxf>
      <fill>
        <patternFill>
          <bgColor rgb="FFF5961F"/>
        </patternFill>
      </fill>
    </dxf>
    <dxf>
      <fill>
        <patternFill>
          <bgColor rgb="FFFFCC00"/>
        </patternFill>
      </fill>
    </dxf>
    <dxf>
      <fill>
        <patternFill>
          <bgColor rgb="FF63D6D1"/>
        </patternFill>
      </fill>
    </dxf>
    <dxf>
      <fill>
        <patternFill>
          <bgColor rgb="FF3099DE"/>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rgb="FF004D5A"/>
        </left>
        <right style="medium">
          <color rgb="FF004D5A"/>
        </right>
        <top style="medium">
          <color rgb="FF004D5A"/>
        </top>
        <bottom style="medium">
          <color rgb="FF004D5A"/>
        </bottom>
      </border>
    </dxf>
    <dxf>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rgb="FF004D5A"/>
        </left>
        <right style="medium">
          <color rgb="FF004D5A"/>
        </right>
        <top style="medium">
          <color rgb="FF004D5A"/>
        </top>
        <bottom style="medium">
          <color rgb="FF004D5A"/>
        </bottom>
      </border>
    </dxf>
    <dxf>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dxf>
  </dxfs>
  <tableStyles count="0" defaultTableStyle="TableStyleMedium2" defaultPivotStyle="PivotStyleLight16"/>
  <colors>
    <mruColors>
      <color rgb="FF004D5A"/>
      <color rgb="FFF5961F"/>
      <color rgb="FFE0F7F6"/>
      <color rgb="FF8CCF33"/>
      <color rgb="FF63D6D1"/>
      <color rgb="FF3099DE"/>
      <color rgb="FFFFCC00"/>
      <color rgb="FF9C80C9"/>
      <color rgb="FF7DA1ED"/>
      <color rgb="FF4A81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rgbClr val="004D5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'Back-End'!$D$36:$D$45</c:f>
              <c:strCache>
                <c:ptCount val="10"/>
                <c:pt idx="0">
                  <c:v>Consumer Interests</c:v>
                </c:pt>
                <c:pt idx="1">
                  <c:v>Disclosure</c:v>
                </c:pt>
                <c:pt idx="2">
                  <c:v>Taxation</c:v>
                </c:pt>
                <c:pt idx="3">
                  <c:v>Competition</c:v>
                </c:pt>
                <c:pt idx="4">
                  <c:v>Science, Tech &amp; Innovation</c:v>
                </c:pt>
                <c:pt idx="5">
                  <c:v>Bribery &amp; Corruption</c:v>
                </c:pt>
                <c:pt idx="6">
                  <c:v>Environment</c:v>
                </c:pt>
                <c:pt idx="7">
                  <c:v>Employment and Ind. Relations</c:v>
                </c:pt>
                <c:pt idx="8">
                  <c:v>Human Rights</c:v>
                </c:pt>
                <c:pt idx="9">
                  <c:v>General Policies</c:v>
                </c:pt>
              </c:strCache>
            </c:strRef>
          </c:cat>
          <c:val>
            <c:numRef>
              <c:f>'Back-End'!$F$36:$F$45</c:f>
              <c:numCache>
                <c:formatCode>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1428-4809-89AC-27038320F17C}"/>
            </c:ext>
          </c:extLst>
        </c:ser>
        <c:dLbls>
          <c:showLegendKey val="0"/>
          <c:showVal val="0"/>
          <c:showCatName val="0"/>
          <c:showSerName val="0"/>
          <c:showPercent val="0"/>
          <c:showBubbleSize val="0"/>
        </c:dLbls>
        <c:gapWidth val="55"/>
        <c:overlap val="100"/>
        <c:axId val="1773221584"/>
        <c:axId val="1773229264"/>
      </c:barChart>
      <c:catAx>
        <c:axId val="1773221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1773229264"/>
        <c:crosses val="autoZero"/>
        <c:auto val="1"/>
        <c:lblAlgn val="ctr"/>
        <c:lblOffset val="100"/>
        <c:noMultiLvlLbl val="0"/>
      </c:catAx>
      <c:valAx>
        <c:axId val="177322926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322158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D5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'Back-End'!$O$36:$O$45</c:f>
              <c:strCache>
                <c:ptCount val="10"/>
                <c:pt idx="0">
                  <c:v>Consumer Interests</c:v>
                </c:pt>
                <c:pt idx="1">
                  <c:v>Disclosure</c:v>
                </c:pt>
                <c:pt idx="2">
                  <c:v>Taxation</c:v>
                </c:pt>
                <c:pt idx="3">
                  <c:v>Competition</c:v>
                </c:pt>
                <c:pt idx="4">
                  <c:v>Science, Tech &amp; Innovation</c:v>
                </c:pt>
                <c:pt idx="5">
                  <c:v>Bribery &amp; Corruption</c:v>
                </c:pt>
                <c:pt idx="6">
                  <c:v>Environment</c:v>
                </c:pt>
                <c:pt idx="7">
                  <c:v>Employment and Ind. Relations</c:v>
                </c:pt>
                <c:pt idx="8">
                  <c:v>Human Rights</c:v>
                </c:pt>
                <c:pt idx="9">
                  <c:v>General Policies</c:v>
                </c:pt>
              </c:strCache>
            </c:strRef>
          </c:cat>
          <c:val>
            <c:numRef>
              <c:f>'Back-End'!$P$36:$P$45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36-42FF-8E9A-3AC58CD43E2A}"/>
            </c:ext>
          </c:extLst>
        </c:ser>
        <c:dLbls>
          <c:showLegendKey val="0"/>
          <c:showVal val="0"/>
          <c:showCatName val="0"/>
          <c:showSerName val="0"/>
          <c:showPercent val="0"/>
          <c:showBubbleSize val="0"/>
        </c:dLbls>
        <c:gapWidth val="55"/>
        <c:axId val="320959727"/>
        <c:axId val="320963567"/>
      </c:barChart>
      <c:catAx>
        <c:axId val="3209597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320963567"/>
        <c:crosses val="autoZero"/>
        <c:auto val="1"/>
        <c:lblAlgn val="ctr"/>
        <c:lblOffset val="100"/>
        <c:noMultiLvlLbl val="0"/>
      </c:catAx>
      <c:valAx>
        <c:axId val="320963567"/>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20959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D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'Back-End'!$I$36:$I$45</c:f>
              <c:strCache>
                <c:ptCount val="10"/>
                <c:pt idx="0">
                  <c:v>Consumer Interests</c:v>
                </c:pt>
                <c:pt idx="1">
                  <c:v>Disclosure</c:v>
                </c:pt>
                <c:pt idx="2">
                  <c:v>Taxation</c:v>
                </c:pt>
                <c:pt idx="3">
                  <c:v>Competition</c:v>
                </c:pt>
                <c:pt idx="4">
                  <c:v>Science, Tech &amp; Innovation</c:v>
                </c:pt>
                <c:pt idx="5">
                  <c:v>Bribery &amp; Corruption</c:v>
                </c:pt>
                <c:pt idx="6">
                  <c:v>Environment</c:v>
                </c:pt>
                <c:pt idx="7">
                  <c:v>Employment and Ind. Relations</c:v>
                </c:pt>
                <c:pt idx="8">
                  <c:v>Human Rights</c:v>
                </c:pt>
                <c:pt idx="9">
                  <c:v>General Policies</c:v>
                </c:pt>
              </c:strCache>
            </c:strRef>
          </c:cat>
          <c:val>
            <c:numRef>
              <c:f>'Back-End'!$J$36:$J$45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CD-4B93-A29A-85DB27CC8A09}"/>
            </c:ext>
          </c:extLst>
        </c:ser>
        <c:dLbls>
          <c:showLegendKey val="0"/>
          <c:showVal val="0"/>
          <c:showCatName val="0"/>
          <c:showSerName val="0"/>
          <c:showPercent val="0"/>
          <c:showBubbleSize val="0"/>
        </c:dLbls>
        <c:gapWidth val="55"/>
        <c:axId val="320969327"/>
        <c:axId val="320967407"/>
      </c:barChart>
      <c:catAx>
        <c:axId val="3209693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320967407"/>
        <c:crosses val="autoZero"/>
        <c:auto val="1"/>
        <c:lblAlgn val="ctr"/>
        <c:lblOffset val="100"/>
        <c:noMultiLvlLbl val="0"/>
      </c:catAx>
      <c:valAx>
        <c:axId val="3209674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20969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86201702836591798"/>
        </c:manualLayout>
      </c:layout>
      <c:barChart>
        <c:barDir val="bar"/>
        <c:grouping val="stacked"/>
        <c:varyColors val="0"/>
        <c:ser>
          <c:idx val="0"/>
          <c:order val="0"/>
          <c:tx>
            <c:v>Status</c:v>
          </c:tx>
          <c:spPr>
            <a:solidFill>
              <a:srgbClr val="004D5A"/>
            </a:solidFill>
            <a:ln>
              <a:noFill/>
            </a:ln>
            <a:effectLst/>
          </c:spPr>
          <c:invertIfNegative val="0"/>
          <c:cat>
            <c:strRef>
              <c:f>'Back-End'!$B$21:$B$30</c:f>
              <c:strCache>
                <c:ptCount val="10"/>
                <c:pt idx="0">
                  <c:v>General Policies</c:v>
                </c:pt>
                <c:pt idx="1">
                  <c:v>Human Rights</c:v>
                </c:pt>
                <c:pt idx="2">
                  <c:v>Employment and Ind. Relations</c:v>
                </c:pt>
                <c:pt idx="3">
                  <c:v>Environment</c:v>
                </c:pt>
                <c:pt idx="4">
                  <c:v>Bribery &amp; Corruption</c:v>
                </c:pt>
                <c:pt idx="5">
                  <c:v>Science, Tech &amp; Innovation</c:v>
                </c:pt>
                <c:pt idx="6">
                  <c:v>Competition</c:v>
                </c:pt>
                <c:pt idx="7">
                  <c:v>Taxation</c:v>
                </c:pt>
                <c:pt idx="8">
                  <c:v>Disclosure</c:v>
                </c:pt>
                <c:pt idx="9">
                  <c:v>Consumer Interests</c:v>
                </c:pt>
              </c:strCache>
            </c:strRef>
          </c:cat>
          <c:val>
            <c:numRef>
              <c:f>'Back-End'!$G$21:$G$30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C4ED-40DA-B1C5-EE7F1978B3A0}"/>
            </c:ext>
          </c:extLst>
        </c:ser>
        <c:ser>
          <c:idx val="1"/>
          <c:order val="1"/>
          <c:tx>
            <c:v>Remaining</c:v>
          </c:tx>
          <c:spPr>
            <a:solidFill>
              <a:srgbClr val="63D6D1">
                <a:alpha val="20000"/>
              </a:srgbClr>
            </a:solidFill>
            <a:ln>
              <a:noFill/>
            </a:ln>
            <a:effectLst/>
          </c:spPr>
          <c:invertIfNegative val="0"/>
          <c:cat>
            <c:strRef>
              <c:f>'Back-End'!$B$21:$B$30</c:f>
              <c:strCache>
                <c:ptCount val="10"/>
                <c:pt idx="0">
                  <c:v>General Policies</c:v>
                </c:pt>
                <c:pt idx="1">
                  <c:v>Human Rights</c:v>
                </c:pt>
                <c:pt idx="2">
                  <c:v>Employment and Ind. Relations</c:v>
                </c:pt>
                <c:pt idx="3">
                  <c:v>Environment</c:v>
                </c:pt>
                <c:pt idx="4">
                  <c:v>Bribery &amp; Corruption</c:v>
                </c:pt>
                <c:pt idx="5">
                  <c:v>Science, Tech &amp; Innovation</c:v>
                </c:pt>
                <c:pt idx="6">
                  <c:v>Competition</c:v>
                </c:pt>
                <c:pt idx="7">
                  <c:v>Taxation</c:v>
                </c:pt>
                <c:pt idx="8">
                  <c:v>Disclosure</c:v>
                </c:pt>
                <c:pt idx="9">
                  <c:v>Consumer Interests</c:v>
                </c:pt>
              </c:strCache>
            </c:strRef>
          </c:cat>
          <c:val>
            <c:numRef>
              <c:f>'Back-End'!$I$21:$I$30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5-C4ED-40DA-B1C5-EE7F1978B3A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402257021739E-2"/>
          <c:y val="2.9838129723319166E-2"/>
          <c:w val="0.98154856244178768"/>
          <c:h val="0.9268419104814053"/>
        </c:manualLayout>
      </c:layout>
      <c:barChart>
        <c:barDir val="bar"/>
        <c:grouping val="stacked"/>
        <c:varyColors val="0"/>
        <c:ser>
          <c:idx val="0"/>
          <c:order val="0"/>
          <c:spPr>
            <a:solidFill>
              <a:srgbClr val="004D5A"/>
            </a:solidFill>
            <a:ln>
              <a:noFill/>
            </a:ln>
            <a:effectLst/>
          </c:spPr>
          <c:invertIfNegative val="0"/>
          <c:dPt>
            <c:idx val="14"/>
            <c:invertIfNegative val="0"/>
            <c:bubble3D val="0"/>
            <c:spPr>
              <a:solidFill>
                <a:srgbClr val="004D5A"/>
              </a:solidFill>
              <a:ln>
                <a:noFill/>
              </a:ln>
              <a:effectLst/>
            </c:spPr>
            <c:extLst>
              <c:ext xmlns:c16="http://schemas.microsoft.com/office/drawing/2014/chart" uri="{C3380CC4-5D6E-409C-BE32-E72D297353CC}">
                <c16:uniqueId val="{00000001-F5E4-4F9E-8018-3334A6E3AAA6}"/>
              </c:ext>
            </c:extLst>
          </c:dPt>
          <c:val>
            <c:numRef>
              <c:f>'General Policies'!$V$9:$V$24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4-4F9E-8018-3334A6E3AAA6}"/>
            </c:ext>
          </c:extLst>
        </c:ser>
        <c:ser>
          <c:idx val="1"/>
          <c:order val="1"/>
          <c:spPr>
            <a:solidFill>
              <a:srgbClr val="63D6D1">
                <a:alpha val="20000"/>
              </a:srgbClr>
            </a:solidFill>
            <a:ln>
              <a:noFill/>
            </a:ln>
            <a:effectLst/>
          </c:spPr>
          <c:invertIfNegative val="0"/>
          <c:dPt>
            <c:idx val="14"/>
            <c:invertIfNegative val="0"/>
            <c:bubble3D val="0"/>
            <c:spPr>
              <a:solidFill>
                <a:srgbClr val="63D6D1">
                  <a:alpha val="20000"/>
                </a:srgbClr>
              </a:solidFill>
              <a:ln>
                <a:noFill/>
              </a:ln>
              <a:effectLst/>
            </c:spPr>
            <c:extLst>
              <c:ext xmlns:c16="http://schemas.microsoft.com/office/drawing/2014/chart" uri="{C3380CC4-5D6E-409C-BE32-E72D297353CC}">
                <c16:uniqueId val="{00000003-525E-41A8-B089-E5B10999CCEB}"/>
              </c:ext>
            </c:extLst>
          </c:dPt>
          <c:val>
            <c:numRef>
              <c:f>'General Policies'!$X$9:$X$24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3374-4FAA-973A-8A3954C0CD05}"/>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95395488205693924"/>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C6E5-4011-B283-7589DBD30BEC}"/>
              </c:ext>
            </c:extLst>
          </c:dPt>
          <c:val>
            <c:numRef>
              <c:f>Disclosure!$V$9:$V$15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6E5-4011-B283-7589DBD30BEC}"/>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3-388A-4533-A899-4CB7895B6AA4}"/>
              </c:ext>
            </c:extLst>
          </c:dPt>
          <c:val>
            <c:numRef>
              <c:f>Disclosure!$X$9:$X$15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917-4822-BEFB-06FB61BD1DCD}"/>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881694588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3-1BE3-473D-AEA7-CC66B8A324D8}"/>
              </c:ext>
            </c:extLst>
          </c:dPt>
          <c:dPt>
            <c:idx val="4"/>
            <c:invertIfNegative val="0"/>
            <c:bubble3D val="0"/>
            <c:spPr>
              <a:solidFill>
                <a:srgbClr val="004D5A"/>
              </a:solidFill>
              <a:ln>
                <a:noFill/>
              </a:ln>
              <a:effectLst/>
            </c:spPr>
            <c:extLst>
              <c:ext xmlns:c16="http://schemas.microsoft.com/office/drawing/2014/chart" uri="{C3380CC4-5D6E-409C-BE32-E72D297353CC}">
                <c16:uniqueId val="{00000004-1BE3-473D-AEA7-CC66B8A324D8}"/>
              </c:ext>
            </c:extLst>
          </c:dPt>
          <c:dPt>
            <c:idx val="5"/>
            <c:invertIfNegative val="0"/>
            <c:bubble3D val="0"/>
            <c:spPr>
              <a:solidFill>
                <a:srgbClr val="004D5A"/>
              </a:solidFill>
              <a:ln>
                <a:noFill/>
              </a:ln>
              <a:effectLst/>
            </c:spPr>
            <c:extLst>
              <c:ext xmlns:c16="http://schemas.microsoft.com/office/drawing/2014/chart" uri="{C3380CC4-5D6E-409C-BE32-E72D297353CC}">
                <c16:uniqueId val="{00000005-1BE3-473D-AEA7-CC66B8A324D8}"/>
              </c:ext>
            </c:extLst>
          </c:dPt>
          <c:dPt>
            <c:idx val="6"/>
            <c:invertIfNegative val="0"/>
            <c:bubble3D val="0"/>
            <c:spPr>
              <a:solidFill>
                <a:srgbClr val="004D5A"/>
              </a:solidFill>
              <a:ln>
                <a:noFill/>
              </a:ln>
              <a:effectLst/>
            </c:spPr>
            <c:extLst>
              <c:ext xmlns:c16="http://schemas.microsoft.com/office/drawing/2014/chart" uri="{C3380CC4-5D6E-409C-BE32-E72D297353CC}">
                <c16:uniqueId val="{00000006-1BE3-473D-AEA7-CC66B8A324D8}"/>
              </c:ext>
            </c:extLst>
          </c:dPt>
          <c:dPt>
            <c:idx val="7"/>
            <c:invertIfNegative val="0"/>
            <c:bubble3D val="0"/>
            <c:spPr>
              <a:solidFill>
                <a:srgbClr val="004D5A"/>
              </a:solidFill>
              <a:ln>
                <a:noFill/>
              </a:ln>
              <a:effectLst/>
            </c:spPr>
            <c:extLst>
              <c:ext xmlns:c16="http://schemas.microsoft.com/office/drawing/2014/chart" uri="{C3380CC4-5D6E-409C-BE32-E72D297353CC}">
                <c16:uniqueId val="{00000000-2C85-4EF9-ABBE-2337253F2D68}"/>
              </c:ext>
            </c:extLst>
          </c:dPt>
          <c:dPt>
            <c:idx val="8"/>
            <c:invertIfNegative val="0"/>
            <c:bubble3D val="0"/>
            <c:spPr>
              <a:solidFill>
                <a:srgbClr val="004D5A"/>
              </a:solidFill>
              <a:ln>
                <a:noFill/>
              </a:ln>
              <a:effectLst/>
            </c:spPr>
            <c:extLst>
              <c:ext xmlns:c16="http://schemas.microsoft.com/office/drawing/2014/chart" uri="{C3380CC4-5D6E-409C-BE32-E72D297353CC}">
                <c16:uniqueId val="{00000001-2C85-4EF9-ABBE-2337253F2D68}"/>
              </c:ext>
            </c:extLst>
          </c:dPt>
          <c:val>
            <c:numRef>
              <c:f>'Human Rights'!$V$9:$V$17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250-4DA6-81AD-6B69D1A01817}"/>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D-383E-43E7-89F6-1D02AE54A106}"/>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F-383E-43E7-89F6-1D02AE54A106}"/>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1-383E-43E7-89F6-1D02AE54A106}"/>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3-383E-43E7-89F6-1D02AE54A106}"/>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5-383E-43E7-89F6-1D02AE54A106}"/>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7-383E-43E7-89F6-1D02AE54A106}"/>
              </c:ext>
            </c:extLst>
          </c:dPt>
          <c:val>
            <c:numRef>
              <c:f>'Human Rights'!$X$9:$X$17</c:f>
              <c:numCache>
                <c:formatCode>General</c:formatCode>
                <c:ptCount val="9"/>
                <c:pt idx="0">
                  <c:v>0</c:v>
                </c:pt>
                <c:pt idx="2">
                  <c:v>0</c:v>
                </c:pt>
                <c:pt idx="4">
                  <c:v>0</c:v>
                </c:pt>
                <c:pt idx="5">
                  <c:v>0</c:v>
                </c:pt>
                <c:pt idx="6">
                  <c:v>0</c:v>
                </c:pt>
                <c:pt idx="7">
                  <c:v>0</c:v>
                </c:pt>
                <c:pt idx="8">
                  <c:v>0</c:v>
                </c:pt>
              </c:numCache>
            </c:numRef>
          </c:val>
          <c:extLst>
            <c:ext xmlns:c16="http://schemas.microsoft.com/office/drawing/2014/chart" uri="{C3380CC4-5D6E-409C-BE32-E72D297353CC}">
              <c16:uniqueId val="{00000024-AA09-4B9C-92BB-BC8B0E6EF8B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497897455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27C5-4563-83E1-9A2EACFACD8D}"/>
              </c:ext>
            </c:extLst>
          </c:dPt>
          <c:dPt>
            <c:idx val="4"/>
            <c:invertIfNegative val="0"/>
            <c:bubble3D val="0"/>
            <c:spPr>
              <a:solidFill>
                <a:srgbClr val="004D5A"/>
              </a:solidFill>
              <a:ln>
                <a:noFill/>
              </a:ln>
              <a:effectLst/>
            </c:spPr>
            <c:extLst>
              <c:ext xmlns:c16="http://schemas.microsoft.com/office/drawing/2014/chart" uri="{C3380CC4-5D6E-409C-BE32-E72D297353CC}">
                <c16:uniqueId val="{00000003-27C5-4563-83E1-9A2EACFACD8D}"/>
              </c:ext>
            </c:extLst>
          </c:dPt>
          <c:dPt>
            <c:idx val="5"/>
            <c:invertIfNegative val="0"/>
            <c:bubble3D val="0"/>
            <c:spPr>
              <a:solidFill>
                <a:srgbClr val="004D5A"/>
              </a:solidFill>
              <a:ln>
                <a:noFill/>
              </a:ln>
              <a:effectLst/>
            </c:spPr>
            <c:extLst>
              <c:ext xmlns:c16="http://schemas.microsoft.com/office/drawing/2014/chart" uri="{C3380CC4-5D6E-409C-BE32-E72D297353CC}">
                <c16:uniqueId val="{00000005-27C5-4563-83E1-9A2EACFACD8D}"/>
              </c:ext>
            </c:extLst>
          </c:dPt>
          <c:dPt>
            <c:idx val="6"/>
            <c:invertIfNegative val="0"/>
            <c:bubble3D val="0"/>
            <c:spPr>
              <a:solidFill>
                <a:srgbClr val="004D5A"/>
              </a:solidFill>
              <a:ln>
                <a:noFill/>
              </a:ln>
              <a:effectLst/>
            </c:spPr>
            <c:extLst>
              <c:ext xmlns:c16="http://schemas.microsoft.com/office/drawing/2014/chart" uri="{C3380CC4-5D6E-409C-BE32-E72D297353CC}">
                <c16:uniqueId val="{00000007-27C5-4563-83E1-9A2EACFACD8D}"/>
              </c:ext>
            </c:extLst>
          </c:dPt>
          <c:dPt>
            <c:idx val="7"/>
            <c:invertIfNegative val="0"/>
            <c:bubble3D val="0"/>
            <c:spPr>
              <a:solidFill>
                <a:srgbClr val="004D5A"/>
              </a:solidFill>
              <a:ln>
                <a:noFill/>
              </a:ln>
              <a:effectLst/>
            </c:spPr>
            <c:extLst>
              <c:ext xmlns:c16="http://schemas.microsoft.com/office/drawing/2014/chart" uri="{C3380CC4-5D6E-409C-BE32-E72D297353CC}">
                <c16:uniqueId val="{00000009-27C5-4563-83E1-9A2EACFACD8D}"/>
              </c:ext>
            </c:extLst>
          </c:dPt>
          <c:dPt>
            <c:idx val="8"/>
            <c:invertIfNegative val="0"/>
            <c:bubble3D val="0"/>
            <c:spPr>
              <a:solidFill>
                <a:srgbClr val="004D5A"/>
              </a:solidFill>
              <a:ln>
                <a:noFill/>
              </a:ln>
              <a:effectLst/>
            </c:spPr>
            <c:extLst>
              <c:ext xmlns:c16="http://schemas.microsoft.com/office/drawing/2014/chart" uri="{C3380CC4-5D6E-409C-BE32-E72D297353CC}">
                <c16:uniqueId val="{0000000B-27C5-4563-83E1-9A2EACFACD8D}"/>
              </c:ext>
            </c:extLst>
          </c:dPt>
          <c:dPt>
            <c:idx val="9"/>
            <c:invertIfNegative val="0"/>
            <c:bubble3D val="0"/>
            <c:spPr>
              <a:solidFill>
                <a:srgbClr val="004D5A"/>
              </a:solidFill>
              <a:ln>
                <a:noFill/>
              </a:ln>
              <a:effectLst/>
            </c:spPr>
            <c:extLst>
              <c:ext xmlns:c16="http://schemas.microsoft.com/office/drawing/2014/chart" uri="{C3380CC4-5D6E-409C-BE32-E72D297353CC}">
                <c16:uniqueId val="{0000000D-27C5-4563-83E1-9A2EACFACD8D}"/>
              </c:ext>
            </c:extLst>
          </c:dPt>
          <c:dPt>
            <c:idx val="10"/>
            <c:invertIfNegative val="0"/>
            <c:bubble3D val="0"/>
            <c:spPr>
              <a:solidFill>
                <a:srgbClr val="004D5A"/>
              </a:solidFill>
              <a:ln>
                <a:noFill/>
              </a:ln>
              <a:effectLst/>
            </c:spPr>
            <c:extLst>
              <c:ext xmlns:c16="http://schemas.microsoft.com/office/drawing/2014/chart" uri="{C3380CC4-5D6E-409C-BE32-E72D297353CC}">
                <c16:uniqueId val="{0000000F-27C5-4563-83E1-9A2EACFACD8D}"/>
              </c:ext>
            </c:extLst>
          </c:dPt>
          <c:dPt>
            <c:idx val="11"/>
            <c:invertIfNegative val="0"/>
            <c:bubble3D val="0"/>
            <c:spPr>
              <a:solidFill>
                <a:srgbClr val="004D5A"/>
              </a:solidFill>
              <a:ln>
                <a:noFill/>
              </a:ln>
              <a:effectLst/>
            </c:spPr>
            <c:extLst>
              <c:ext xmlns:c16="http://schemas.microsoft.com/office/drawing/2014/chart" uri="{C3380CC4-5D6E-409C-BE32-E72D297353CC}">
                <c16:uniqueId val="{00000011-27C5-4563-83E1-9A2EACFACD8D}"/>
              </c:ext>
            </c:extLst>
          </c:dPt>
          <c:val>
            <c:numRef>
              <c:f>'Employment and Ind. Relations'!$V$9:$V$23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2-27C5-4563-83E1-9A2EACFACD8D}"/>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3-C2A6-49E2-855A-BC89FBEDF3AB}"/>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5-C2A6-49E2-855A-BC89FBEDF3AB}"/>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7-C2A6-49E2-855A-BC89FBEDF3AB}"/>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9-C2A6-49E2-855A-BC89FBEDF3AB}"/>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B-C2A6-49E2-855A-BC89FBEDF3AB}"/>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D-C2A6-49E2-855A-BC89FBEDF3AB}"/>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F-C2A6-49E2-855A-BC89FBEDF3AB}"/>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1-C2A6-49E2-855A-BC89FBEDF3AB}"/>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23-C2A6-49E2-855A-BC89FBEDF3AB}"/>
              </c:ext>
            </c:extLst>
          </c:dPt>
          <c:val>
            <c:numRef>
              <c:f>'Employment and Ind. Relations'!$X$9:$X$23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4-3FA7-4534-A026-CBF2E01E81E6}"/>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3762266563418091E-2"/>
          <c:w val="0.96603542935888786"/>
          <c:h val="0.9562377334365818"/>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9F34-4E18-83A0-704CF55CC55A}"/>
              </c:ext>
            </c:extLst>
          </c:dPt>
          <c:dPt>
            <c:idx val="4"/>
            <c:invertIfNegative val="0"/>
            <c:bubble3D val="0"/>
            <c:spPr>
              <a:solidFill>
                <a:srgbClr val="004D5A"/>
              </a:solidFill>
              <a:ln>
                <a:noFill/>
              </a:ln>
              <a:effectLst/>
            </c:spPr>
            <c:extLst>
              <c:ext xmlns:c16="http://schemas.microsoft.com/office/drawing/2014/chart" uri="{C3380CC4-5D6E-409C-BE32-E72D297353CC}">
                <c16:uniqueId val="{00000003-9F34-4E18-83A0-704CF55CC55A}"/>
              </c:ext>
            </c:extLst>
          </c:dPt>
          <c:dPt>
            <c:idx val="5"/>
            <c:invertIfNegative val="0"/>
            <c:bubble3D val="0"/>
            <c:spPr>
              <a:solidFill>
                <a:srgbClr val="004D5A"/>
              </a:solidFill>
              <a:ln>
                <a:noFill/>
              </a:ln>
              <a:effectLst/>
            </c:spPr>
            <c:extLst>
              <c:ext xmlns:c16="http://schemas.microsoft.com/office/drawing/2014/chart" uri="{C3380CC4-5D6E-409C-BE32-E72D297353CC}">
                <c16:uniqueId val="{00000005-9F34-4E18-83A0-704CF55CC55A}"/>
              </c:ext>
            </c:extLst>
          </c:dPt>
          <c:dPt>
            <c:idx val="6"/>
            <c:invertIfNegative val="0"/>
            <c:bubble3D val="0"/>
            <c:spPr>
              <a:solidFill>
                <a:srgbClr val="004D5A"/>
              </a:solidFill>
              <a:ln>
                <a:noFill/>
              </a:ln>
              <a:effectLst/>
            </c:spPr>
            <c:extLst>
              <c:ext xmlns:c16="http://schemas.microsoft.com/office/drawing/2014/chart" uri="{C3380CC4-5D6E-409C-BE32-E72D297353CC}">
                <c16:uniqueId val="{00000007-9F34-4E18-83A0-704CF55CC55A}"/>
              </c:ext>
            </c:extLst>
          </c:dPt>
          <c:dPt>
            <c:idx val="7"/>
            <c:invertIfNegative val="0"/>
            <c:bubble3D val="0"/>
            <c:spPr>
              <a:solidFill>
                <a:srgbClr val="004D5A"/>
              </a:solidFill>
              <a:ln>
                <a:noFill/>
              </a:ln>
              <a:effectLst/>
            </c:spPr>
            <c:extLst>
              <c:ext xmlns:c16="http://schemas.microsoft.com/office/drawing/2014/chart" uri="{C3380CC4-5D6E-409C-BE32-E72D297353CC}">
                <c16:uniqueId val="{00000009-9F34-4E18-83A0-704CF55CC55A}"/>
              </c:ext>
            </c:extLst>
          </c:dPt>
          <c:dPt>
            <c:idx val="8"/>
            <c:invertIfNegative val="0"/>
            <c:bubble3D val="0"/>
            <c:spPr>
              <a:solidFill>
                <a:srgbClr val="004D5A"/>
              </a:solidFill>
              <a:ln>
                <a:noFill/>
              </a:ln>
              <a:effectLst/>
            </c:spPr>
            <c:extLst>
              <c:ext xmlns:c16="http://schemas.microsoft.com/office/drawing/2014/chart" uri="{C3380CC4-5D6E-409C-BE32-E72D297353CC}">
                <c16:uniqueId val="{0000000B-9F34-4E18-83A0-704CF55CC55A}"/>
              </c:ext>
            </c:extLst>
          </c:dPt>
          <c:dPt>
            <c:idx val="9"/>
            <c:invertIfNegative val="0"/>
            <c:bubble3D val="0"/>
            <c:spPr>
              <a:solidFill>
                <a:srgbClr val="004D5A"/>
              </a:solidFill>
              <a:ln>
                <a:noFill/>
              </a:ln>
              <a:effectLst/>
            </c:spPr>
            <c:extLst>
              <c:ext xmlns:c16="http://schemas.microsoft.com/office/drawing/2014/chart" uri="{C3380CC4-5D6E-409C-BE32-E72D297353CC}">
                <c16:uniqueId val="{0000000D-9F34-4E18-83A0-704CF55CC55A}"/>
              </c:ext>
            </c:extLst>
          </c:dPt>
          <c:dPt>
            <c:idx val="10"/>
            <c:invertIfNegative val="0"/>
            <c:bubble3D val="0"/>
            <c:spPr>
              <a:solidFill>
                <a:srgbClr val="004D5A"/>
              </a:solidFill>
              <a:ln>
                <a:noFill/>
              </a:ln>
              <a:effectLst/>
            </c:spPr>
            <c:extLst>
              <c:ext xmlns:c16="http://schemas.microsoft.com/office/drawing/2014/chart" uri="{C3380CC4-5D6E-409C-BE32-E72D297353CC}">
                <c16:uniqueId val="{0000000F-9F34-4E18-83A0-704CF55CC55A}"/>
              </c:ext>
            </c:extLst>
          </c:dPt>
          <c:dPt>
            <c:idx val="11"/>
            <c:invertIfNegative val="0"/>
            <c:bubble3D val="0"/>
            <c:spPr>
              <a:solidFill>
                <a:srgbClr val="004D5A"/>
              </a:solidFill>
              <a:ln>
                <a:noFill/>
              </a:ln>
              <a:effectLst/>
            </c:spPr>
            <c:extLst>
              <c:ext xmlns:c16="http://schemas.microsoft.com/office/drawing/2014/chart" uri="{C3380CC4-5D6E-409C-BE32-E72D297353CC}">
                <c16:uniqueId val="{00000011-9F34-4E18-83A0-704CF55CC55A}"/>
              </c:ext>
            </c:extLst>
          </c:dPt>
          <c:val>
            <c:numRef>
              <c:f>Environment!$V$9:$V$21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2-9F34-4E18-83A0-704CF55CC55A}"/>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3-D599-438E-B7D2-5E366943C68B}"/>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5-D599-438E-B7D2-5E366943C68B}"/>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7-D599-438E-B7D2-5E366943C68B}"/>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9-D599-438E-B7D2-5E366943C68B}"/>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B-D599-438E-B7D2-5E366943C68B}"/>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D-D599-438E-B7D2-5E366943C68B}"/>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F-D599-438E-B7D2-5E366943C68B}"/>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1-D599-438E-B7D2-5E366943C68B}"/>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23-D599-438E-B7D2-5E366943C68B}"/>
              </c:ext>
            </c:extLst>
          </c:dPt>
          <c:val>
            <c:numRef>
              <c:f>Environment!$X$9:$X$21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6-9F34-4E18-83A0-704CF55CC55A}"/>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758434514102416"/>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9E42-4491-A72E-3F0394C4F599}"/>
              </c:ext>
            </c:extLst>
          </c:dPt>
          <c:dPt>
            <c:idx val="4"/>
            <c:invertIfNegative val="0"/>
            <c:bubble3D val="0"/>
            <c:spPr>
              <a:solidFill>
                <a:srgbClr val="004D5A"/>
              </a:solidFill>
              <a:ln>
                <a:noFill/>
              </a:ln>
              <a:effectLst/>
            </c:spPr>
            <c:extLst>
              <c:ext xmlns:c16="http://schemas.microsoft.com/office/drawing/2014/chart" uri="{C3380CC4-5D6E-409C-BE32-E72D297353CC}">
                <c16:uniqueId val="{00000003-9E42-4491-A72E-3F0394C4F599}"/>
              </c:ext>
            </c:extLst>
          </c:dPt>
          <c:dPt>
            <c:idx val="5"/>
            <c:invertIfNegative val="0"/>
            <c:bubble3D val="0"/>
            <c:spPr>
              <a:solidFill>
                <a:srgbClr val="004D5A"/>
              </a:solidFill>
              <a:ln>
                <a:noFill/>
              </a:ln>
              <a:effectLst/>
            </c:spPr>
            <c:extLst>
              <c:ext xmlns:c16="http://schemas.microsoft.com/office/drawing/2014/chart" uri="{C3380CC4-5D6E-409C-BE32-E72D297353CC}">
                <c16:uniqueId val="{00000005-9E42-4491-A72E-3F0394C4F599}"/>
              </c:ext>
            </c:extLst>
          </c:dPt>
          <c:dPt>
            <c:idx val="6"/>
            <c:invertIfNegative val="0"/>
            <c:bubble3D val="0"/>
            <c:spPr>
              <a:solidFill>
                <a:srgbClr val="004D5A"/>
              </a:solidFill>
              <a:ln>
                <a:noFill/>
              </a:ln>
              <a:effectLst/>
            </c:spPr>
            <c:extLst>
              <c:ext xmlns:c16="http://schemas.microsoft.com/office/drawing/2014/chart" uri="{C3380CC4-5D6E-409C-BE32-E72D297353CC}">
                <c16:uniqueId val="{00000007-9E42-4491-A72E-3F0394C4F599}"/>
              </c:ext>
            </c:extLst>
          </c:dPt>
          <c:dPt>
            <c:idx val="7"/>
            <c:invertIfNegative val="0"/>
            <c:bubble3D val="0"/>
            <c:spPr>
              <a:solidFill>
                <a:srgbClr val="004D5A"/>
              </a:solidFill>
              <a:ln>
                <a:noFill/>
              </a:ln>
              <a:effectLst/>
            </c:spPr>
            <c:extLst>
              <c:ext xmlns:c16="http://schemas.microsoft.com/office/drawing/2014/chart" uri="{C3380CC4-5D6E-409C-BE32-E72D297353CC}">
                <c16:uniqueId val="{00000009-9E42-4491-A72E-3F0394C4F599}"/>
              </c:ext>
            </c:extLst>
          </c:dPt>
          <c:dPt>
            <c:idx val="8"/>
            <c:invertIfNegative val="0"/>
            <c:bubble3D val="0"/>
            <c:spPr>
              <a:solidFill>
                <a:srgbClr val="004D5A"/>
              </a:solidFill>
              <a:ln>
                <a:noFill/>
              </a:ln>
              <a:effectLst/>
            </c:spPr>
            <c:extLst>
              <c:ext xmlns:c16="http://schemas.microsoft.com/office/drawing/2014/chart" uri="{C3380CC4-5D6E-409C-BE32-E72D297353CC}">
                <c16:uniqueId val="{0000000B-9E42-4491-A72E-3F0394C4F599}"/>
              </c:ext>
            </c:extLst>
          </c:dPt>
          <c:dPt>
            <c:idx val="9"/>
            <c:invertIfNegative val="0"/>
            <c:bubble3D val="0"/>
            <c:spPr>
              <a:solidFill>
                <a:srgbClr val="004D5A"/>
              </a:solidFill>
              <a:ln>
                <a:noFill/>
              </a:ln>
              <a:effectLst/>
            </c:spPr>
            <c:extLst>
              <c:ext xmlns:c16="http://schemas.microsoft.com/office/drawing/2014/chart" uri="{C3380CC4-5D6E-409C-BE32-E72D297353CC}">
                <c16:uniqueId val="{0000000D-9E42-4491-A72E-3F0394C4F599}"/>
              </c:ext>
            </c:extLst>
          </c:dPt>
          <c:dPt>
            <c:idx val="10"/>
            <c:invertIfNegative val="0"/>
            <c:bubble3D val="0"/>
            <c:spPr>
              <a:solidFill>
                <a:srgbClr val="004D5A"/>
              </a:solidFill>
              <a:ln>
                <a:noFill/>
              </a:ln>
              <a:effectLst/>
            </c:spPr>
            <c:extLst>
              <c:ext xmlns:c16="http://schemas.microsoft.com/office/drawing/2014/chart" uri="{C3380CC4-5D6E-409C-BE32-E72D297353CC}">
                <c16:uniqueId val="{0000000F-9E42-4491-A72E-3F0394C4F599}"/>
              </c:ext>
            </c:extLst>
          </c:dPt>
          <c:val>
            <c:numRef>
              <c:f>'Bribery &amp; Corruption'!$V$9:$V$19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2-9E42-4491-A72E-3F0394C4F599}"/>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4-9E42-4491-A72E-3F0394C4F599}"/>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6-9E42-4491-A72E-3F0394C4F599}"/>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8-9E42-4491-A72E-3F0394C4F599}"/>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A-9E42-4491-A72E-3F0394C4F599}"/>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C-9E42-4491-A72E-3F0394C4F599}"/>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E-9E42-4491-A72E-3F0394C4F599}"/>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20-9E42-4491-A72E-3F0394C4F599}"/>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2-9E42-4491-A72E-3F0394C4F599}"/>
              </c:ext>
            </c:extLst>
          </c:dPt>
          <c:val>
            <c:numRef>
              <c:f>'Bribery &amp; Corruption'!$X$9:$X$19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5-9E42-4491-A72E-3F0394C4F599}"/>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758434514102416"/>
        </c:manualLayout>
      </c:layout>
      <c:barChart>
        <c:barDir val="bar"/>
        <c:grouping val="stacked"/>
        <c:varyColors val="0"/>
        <c:ser>
          <c:idx val="0"/>
          <c:order val="0"/>
          <c:spPr>
            <a:solidFill>
              <a:srgbClr val="004D5A"/>
            </a:solidFill>
            <a:ln>
              <a:noFill/>
            </a:ln>
            <a:effectLst/>
          </c:spPr>
          <c:invertIfNegative val="0"/>
          <c:dPt>
            <c:idx val="2"/>
            <c:invertIfNegative val="0"/>
            <c:bubble3D val="0"/>
            <c:spPr>
              <a:solidFill>
                <a:srgbClr val="004D5A"/>
              </a:solidFill>
              <a:ln>
                <a:noFill/>
              </a:ln>
              <a:effectLst/>
            </c:spPr>
            <c:extLst>
              <c:ext xmlns:c16="http://schemas.microsoft.com/office/drawing/2014/chart" uri="{C3380CC4-5D6E-409C-BE32-E72D297353CC}">
                <c16:uniqueId val="{00000001-F140-4CFD-B4DC-48BA15960A35}"/>
              </c:ext>
            </c:extLst>
          </c:dPt>
          <c:dPt>
            <c:idx val="5"/>
            <c:invertIfNegative val="0"/>
            <c:bubble3D val="0"/>
            <c:spPr>
              <a:solidFill>
                <a:srgbClr val="004D5A"/>
              </a:solidFill>
              <a:ln>
                <a:noFill/>
              </a:ln>
              <a:effectLst/>
            </c:spPr>
            <c:extLst>
              <c:ext xmlns:c16="http://schemas.microsoft.com/office/drawing/2014/chart" uri="{C3380CC4-5D6E-409C-BE32-E72D297353CC}">
                <c16:uniqueId val="{00000003-F140-4CFD-B4DC-48BA15960A35}"/>
              </c:ext>
            </c:extLst>
          </c:dPt>
          <c:dPt>
            <c:idx val="7"/>
            <c:invertIfNegative val="0"/>
            <c:bubble3D val="0"/>
            <c:spPr>
              <a:solidFill>
                <a:srgbClr val="004D5A"/>
              </a:solidFill>
              <a:ln>
                <a:noFill/>
              </a:ln>
              <a:effectLst/>
            </c:spPr>
            <c:extLst>
              <c:ext xmlns:c16="http://schemas.microsoft.com/office/drawing/2014/chart" uri="{C3380CC4-5D6E-409C-BE32-E72D297353CC}">
                <c16:uniqueId val="{00000005-F140-4CFD-B4DC-48BA15960A35}"/>
              </c:ext>
            </c:extLst>
          </c:dPt>
          <c:dPt>
            <c:idx val="9"/>
            <c:invertIfNegative val="0"/>
            <c:bubble3D val="0"/>
            <c:spPr>
              <a:solidFill>
                <a:srgbClr val="004D5A"/>
              </a:solidFill>
              <a:ln>
                <a:noFill/>
              </a:ln>
              <a:effectLst/>
            </c:spPr>
            <c:extLst>
              <c:ext xmlns:c16="http://schemas.microsoft.com/office/drawing/2014/chart" uri="{C3380CC4-5D6E-409C-BE32-E72D297353CC}">
                <c16:uniqueId val="{00000007-F140-4CFD-B4DC-48BA15960A35}"/>
              </c:ext>
            </c:extLst>
          </c:dPt>
          <c:dPt>
            <c:idx val="10"/>
            <c:invertIfNegative val="0"/>
            <c:bubble3D val="0"/>
            <c:spPr>
              <a:solidFill>
                <a:srgbClr val="004D5A"/>
              </a:solidFill>
              <a:ln>
                <a:noFill/>
              </a:ln>
              <a:effectLst/>
            </c:spPr>
            <c:extLst>
              <c:ext xmlns:c16="http://schemas.microsoft.com/office/drawing/2014/chart" uri="{C3380CC4-5D6E-409C-BE32-E72D297353CC}">
                <c16:uniqueId val="{00000009-F140-4CFD-B4DC-48BA15960A35}"/>
              </c:ext>
            </c:extLst>
          </c:dPt>
          <c:dPt>
            <c:idx val="11"/>
            <c:invertIfNegative val="0"/>
            <c:bubble3D val="0"/>
            <c:spPr>
              <a:solidFill>
                <a:srgbClr val="004D5A"/>
              </a:solidFill>
              <a:ln>
                <a:noFill/>
              </a:ln>
              <a:effectLst/>
            </c:spPr>
            <c:extLst>
              <c:ext xmlns:c16="http://schemas.microsoft.com/office/drawing/2014/chart" uri="{C3380CC4-5D6E-409C-BE32-E72D297353CC}">
                <c16:uniqueId val="{0000000B-F140-4CFD-B4DC-48BA15960A35}"/>
              </c:ext>
            </c:extLst>
          </c:dPt>
          <c:val>
            <c:numLit>
              <c:formatCode>General</c:formatCode>
              <c:ptCount val="12"/>
              <c:pt idx="0">
                <c:v>0</c:v>
              </c:pt>
              <c:pt idx="2">
                <c:v>0</c:v>
              </c:pt>
              <c:pt idx="3">
                <c:v>0</c:v>
              </c:pt>
              <c:pt idx="5">
                <c:v>0</c:v>
              </c:pt>
              <c:pt idx="7">
                <c:v>0</c:v>
              </c:pt>
              <c:pt idx="9">
                <c:v>0</c:v>
              </c:pt>
              <c:pt idx="10">
                <c:v>0</c:v>
              </c:pt>
              <c:pt idx="11">
                <c:v>0</c:v>
              </c:pt>
            </c:numLit>
          </c:val>
          <c:extLst>
            <c:ext xmlns:c16="http://schemas.microsoft.com/office/drawing/2014/chart" uri="{C3380CC4-5D6E-409C-BE32-E72D297353CC}">
              <c16:uniqueId val="{0000000C-F140-4CFD-B4DC-48BA15960A35}"/>
            </c:ext>
          </c:extLst>
        </c:ser>
        <c:ser>
          <c:idx val="1"/>
          <c:order val="1"/>
          <c:spPr>
            <a:solidFill>
              <a:srgbClr val="63D6D1">
                <a:alpha val="20000"/>
              </a:srgbClr>
            </a:solidFill>
            <a:ln>
              <a:noFill/>
            </a:ln>
            <a:effectLst/>
          </c:spPr>
          <c:invertIfNegative val="0"/>
          <c:dPt>
            <c:idx val="2"/>
            <c:invertIfNegative val="0"/>
            <c:bubble3D val="0"/>
            <c:spPr>
              <a:solidFill>
                <a:srgbClr val="63D6D1">
                  <a:alpha val="20000"/>
                </a:srgbClr>
              </a:solidFill>
              <a:ln>
                <a:noFill/>
              </a:ln>
              <a:effectLst/>
            </c:spPr>
            <c:extLst>
              <c:ext xmlns:c16="http://schemas.microsoft.com/office/drawing/2014/chart" uri="{C3380CC4-5D6E-409C-BE32-E72D297353CC}">
                <c16:uniqueId val="{0000000E-F140-4CFD-B4DC-48BA15960A35}"/>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0-F140-4CFD-B4DC-48BA15960A35}"/>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2-F140-4CFD-B4DC-48BA15960A35}"/>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4-F140-4CFD-B4DC-48BA15960A35}"/>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16-F140-4CFD-B4DC-48BA15960A35}"/>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18-F140-4CFD-B4DC-48BA15960A35}"/>
              </c:ext>
            </c:extLst>
          </c:dPt>
          <c:val>
            <c:numLit>
              <c:formatCode>General</c:formatCode>
              <c:ptCount val="12"/>
              <c:pt idx="0">
                <c:v>0</c:v>
              </c:pt>
              <c:pt idx="2">
                <c:v>0</c:v>
              </c:pt>
              <c:pt idx="3">
                <c:v>0</c:v>
              </c:pt>
              <c:pt idx="5">
                <c:v>0</c:v>
              </c:pt>
              <c:pt idx="7">
                <c:v>0</c:v>
              </c:pt>
              <c:pt idx="9">
                <c:v>0</c:v>
              </c:pt>
              <c:pt idx="10">
                <c:v>0</c:v>
              </c:pt>
              <c:pt idx="11">
                <c:v>0</c:v>
              </c:pt>
            </c:numLit>
          </c:val>
          <c:extLst>
            <c:ext xmlns:c16="http://schemas.microsoft.com/office/drawing/2014/chart" uri="{C3380CC4-5D6E-409C-BE32-E72D297353CC}">
              <c16:uniqueId val="{00000019-F140-4CFD-B4DC-48BA15960A35}"/>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895527793428023"/>
        </c:manualLayout>
      </c:layout>
      <c:barChart>
        <c:barDir val="bar"/>
        <c:grouping val="stacked"/>
        <c:varyColors val="0"/>
        <c:ser>
          <c:idx val="0"/>
          <c:order val="0"/>
          <c:spPr>
            <a:solidFill>
              <a:srgbClr val="004D5A"/>
            </a:solidFill>
            <a:ln>
              <a:noFill/>
            </a:ln>
            <a:effectLst/>
          </c:spPr>
          <c:invertIfNegative val="0"/>
          <c:dPt>
            <c:idx val="2"/>
            <c:invertIfNegative val="0"/>
            <c:bubble3D val="0"/>
            <c:spPr>
              <a:solidFill>
                <a:srgbClr val="004D5A"/>
              </a:solidFill>
              <a:ln>
                <a:noFill/>
              </a:ln>
              <a:effectLst/>
            </c:spPr>
            <c:extLst>
              <c:ext xmlns:c16="http://schemas.microsoft.com/office/drawing/2014/chart" uri="{C3380CC4-5D6E-409C-BE32-E72D297353CC}">
                <c16:uniqueId val="{00000001-81FA-4360-A873-573BCF0B7E4B}"/>
              </c:ext>
            </c:extLst>
          </c:dPt>
          <c:dPt>
            <c:idx val="5"/>
            <c:invertIfNegative val="0"/>
            <c:bubble3D val="0"/>
            <c:spPr>
              <a:solidFill>
                <a:srgbClr val="004D5A"/>
              </a:solidFill>
              <a:ln>
                <a:noFill/>
              </a:ln>
              <a:effectLst/>
            </c:spPr>
            <c:extLst>
              <c:ext xmlns:c16="http://schemas.microsoft.com/office/drawing/2014/chart" uri="{C3380CC4-5D6E-409C-BE32-E72D297353CC}">
                <c16:uniqueId val="{00000003-81FA-4360-A873-573BCF0B7E4B}"/>
              </c:ext>
            </c:extLst>
          </c:dPt>
          <c:dPt>
            <c:idx val="7"/>
            <c:invertIfNegative val="0"/>
            <c:bubble3D val="0"/>
            <c:spPr>
              <a:solidFill>
                <a:srgbClr val="004D5A"/>
              </a:solidFill>
              <a:ln>
                <a:noFill/>
              </a:ln>
              <a:effectLst/>
            </c:spPr>
            <c:extLst>
              <c:ext xmlns:c16="http://schemas.microsoft.com/office/drawing/2014/chart" uri="{C3380CC4-5D6E-409C-BE32-E72D297353CC}">
                <c16:uniqueId val="{00000005-81FA-4360-A873-573BCF0B7E4B}"/>
              </c:ext>
            </c:extLst>
          </c:dPt>
          <c:dPt>
            <c:idx val="9"/>
            <c:invertIfNegative val="0"/>
            <c:bubble3D val="0"/>
            <c:spPr>
              <a:solidFill>
                <a:srgbClr val="004D5A"/>
              </a:solidFill>
              <a:ln>
                <a:noFill/>
              </a:ln>
              <a:effectLst/>
            </c:spPr>
            <c:extLst>
              <c:ext xmlns:c16="http://schemas.microsoft.com/office/drawing/2014/chart" uri="{C3380CC4-5D6E-409C-BE32-E72D297353CC}">
                <c16:uniqueId val="{00000007-81FA-4360-A873-573BCF0B7E4B}"/>
              </c:ext>
            </c:extLst>
          </c:dPt>
          <c:dPt>
            <c:idx val="10"/>
            <c:invertIfNegative val="0"/>
            <c:bubble3D val="0"/>
            <c:spPr>
              <a:solidFill>
                <a:srgbClr val="004D5A"/>
              </a:solidFill>
              <a:ln>
                <a:noFill/>
              </a:ln>
              <a:effectLst/>
            </c:spPr>
            <c:extLst>
              <c:ext xmlns:c16="http://schemas.microsoft.com/office/drawing/2014/chart" uri="{C3380CC4-5D6E-409C-BE32-E72D297353CC}">
                <c16:uniqueId val="{00000009-81FA-4360-A873-573BCF0B7E4B}"/>
              </c:ext>
            </c:extLst>
          </c:dPt>
          <c:dPt>
            <c:idx val="11"/>
            <c:invertIfNegative val="0"/>
            <c:bubble3D val="0"/>
            <c:spPr>
              <a:solidFill>
                <a:srgbClr val="004D5A"/>
              </a:solidFill>
              <a:ln>
                <a:noFill/>
              </a:ln>
              <a:effectLst/>
            </c:spPr>
            <c:extLst>
              <c:ext xmlns:c16="http://schemas.microsoft.com/office/drawing/2014/chart" uri="{C3380CC4-5D6E-409C-BE32-E72D297353CC}">
                <c16:uniqueId val="{0000000B-81FA-4360-A873-573BCF0B7E4B}"/>
              </c:ext>
            </c:extLst>
          </c:dPt>
          <c:val>
            <c:numRef>
              <c:f>'Bribery &amp; Corruption'!$V$9:$V$20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1FA-4360-A873-573BCF0B7E4B}"/>
            </c:ext>
          </c:extLst>
        </c:ser>
        <c:ser>
          <c:idx val="1"/>
          <c:order val="1"/>
          <c:spPr>
            <a:solidFill>
              <a:srgbClr val="63D6D1">
                <a:alpha val="20000"/>
              </a:srgbClr>
            </a:solidFill>
            <a:ln>
              <a:noFill/>
            </a:ln>
            <a:effectLst/>
          </c:spPr>
          <c:invertIfNegative val="0"/>
          <c:dPt>
            <c:idx val="2"/>
            <c:invertIfNegative val="0"/>
            <c:bubble3D val="0"/>
            <c:spPr>
              <a:solidFill>
                <a:srgbClr val="63D6D1">
                  <a:alpha val="20000"/>
                </a:srgbClr>
              </a:solidFill>
              <a:ln>
                <a:noFill/>
              </a:ln>
              <a:effectLst/>
            </c:spPr>
            <c:extLst>
              <c:ext xmlns:c16="http://schemas.microsoft.com/office/drawing/2014/chart" uri="{C3380CC4-5D6E-409C-BE32-E72D297353CC}">
                <c16:uniqueId val="{0000000D-216F-480B-8A44-78246553F9CA}"/>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0F-216F-480B-8A44-78246553F9CA}"/>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1-216F-480B-8A44-78246553F9CA}"/>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3-216F-480B-8A44-78246553F9CA}"/>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15-216F-480B-8A44-78246553F9CA}"/>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17-216F-480B-8A44-78246553F9CA}"/>
              </c:ext>
            </c:extLst>
          </c:dPt>
          <c:val>
            <c:numRef>
              <c:f>'Bribery &amp; Corruption'!$X$9:$X$20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3A23-41D8-B951-4FD7CAA214EA}"/>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8836125518001483E-2"/>
          <c:w val="0.98154856244178768"/>
          <c:h val="0.94066259427477805"/>
        </c:manualLayout>
      </c:layout>
      <c:barChart>
        <c:barDir val="bar"/>
        <c:grouping val="stacked"/>
        <c:varyColors val="0"/>
        <c:ser>
          <c:idx val="0"/>
          <c:order val="0"/>
          <c:spPr>
            <a:solidFill>
              <a:srgbClr val="004D5A"/>
            </a:solidFill>
            <a:ln>
              <a:noFill/>
            </a:ln>
            <a:effectLst/>
          </c:spPr>
          <c:invertIfNegative val="0"/>
          <c:dPt>
            <c:idx val="4"/>
            <c:invertIfNegative val="0"/>
            <c:bubble3D val="0"/>
            <c:spPr>
              <a:solidFill>
                <a:srgbClr val="004D5A"/>
              </a:solidFill>
              <a:ln>
                <a:noFill/>
              </a:ln>
              <a:effectLst/>
            </c:spPr>
            <c:extLst>
              <c:ext xmlns:c16="http://schemas.microsoft.com/office/drawing/2014/chart" uri="{C3380CC4-5D6E-409C-BE32-E72D297353CC}">
                <c16:uniqueId val="{00000001-15D7-4F71-A823-92CF2367F625}"/>
              </c:ext>
            </c:extLst>
          </c:dPt>
          <c:dPt>
            <c:idx val="5"/>
            <c:invertIfNegative val="0"/>
            <c:bubble3D val="0"/>
            <c:spPr>
              <a:solidFill>
                <a:srgbClr val="004D5A"/>
              </a:solidFill>
              <a:ln>
                <a:noFill/>
              </a:ln>
              <a:effectLst/>
            </c:spPr>
            <c:extLst>
              <c:ext xmlns:c16="http://schemas.microsoft.com/office/drawing/2014/chart" uri="{C3380CC4-5D6E-409C-BE32-E72D297353CC}">
                <c16:uniqueId val="{00000003-15D7-4F71-A823-92CF2367F625}"/>
              </c:ext>
            </c:extLst>
          </c:dPt>
          <c:val>
            <c:numRef>
              <c:f>'Consumer Interests'!$V$9:$V$16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15D7-4F71-A823-92CF2367F625}"/>
            </c:ext>
          </c:extLst>
        </c:ser>
        <c:ser>
          <c:idx val="1"/>
          <c:order val="1"/>
          <c:spPr>
            <a:solidFill>
              <a:srgbClr val="63D6D1">
                <a:alpha val="20000"/>
              </a:srgbClr>
            </a:solidFill>
            <a:ln>
              <a:noFill/>
            </a:ln>
            <a:effectLst/>
          </c:spPr>
          <c:invertIfNegative val="0"/>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5-E361-4C89-B912-A60CEB8C37E2}"/>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07-E361-4C89-B912-A60CEB8C37E2}"/>
              </c:ext>
            </c:extLst>
          </c:dPt>
          <c:val>
            <c:numRef>
              <c:f>'Consumer Interests'!$X$9:$X$16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B50A-4A23-9A47-F421ABB15F5C}"/>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497897455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1D89-4206-8C8D-F5CE1E758736}"/>
              </c:ext>
            </c:extLst>
          </c:dPt>
          <c:dPt>
            <c:idx val="4"/>
            <c:invertIfNegative val="0"/>
            <c:bubble3D val="0"/>
            <c:spPr>
              <a:solidFill>
                <a:srgbClr val="004D5A"/>
              </a:solidFill>
              <a:ln>
                <a:noFill/>
              </a:ln>
              <a:effectLst/>
            </c:spPr>
            <c:extLst>
              <c:ext xmlns:c16="http://schemas.microsoft.com/office/drawing/2014/chart" uri="{C3380CC4-5D6E-409C-BE32-E72D297353CC}">
                <c16:uniqueId val="{00000003-1D89-4206-8C8D-F5CE1E758736}"/>
              </c:ext>
            </c:extLst>
          </c:dPt>
          <c:dPt>
            <c:idx val="5"/>
            <c:invertIfNegative val="0"/>
            <c:bubble3D val="0"/>
            <c:spPr>
              <a:solidFill>
                <a:srgbClr val="004D5A"/>
              </a:solidFill>
              <a:ln>
                <a:noFill/>
              </a:ln>
              <a:effectLst/>
            </c:spPr>
            <c:extLst>
              <c:ext xmlns:c16="http://schemas.microsoft.com/office/drawing/2014/chart" uri="{C3380CC4-5D6E-409C-BE32-E72D297353CC}">
                <c16:uniqueId val="{00000005-1D89-4206-8C8D-F5CE1E758736}"/>
              </c:ext>
            </c:extLst>
          </c:dPt>
          <c:dPt>
            <c:idx val="6"/>
            <c:invertIfNegative val="0"/>
            <c:bubble3D val="0"/>
            <c:spPr>
              <a:solidFill>
                <a:srgbClr val="004D5A"/>
              </a:solidFill>
              <a:ln>
                <a:noFill/>
              </a:ln>
              <a:effectLst/>
            </c:spPr>
            <c:extLst>
              <c:ext xmlns:c16="http://schemas.microsoft.com/office/drawing/2014/chart" uri="{C3380CC4-5D6E-409C-BE32-E72D297353CC}">
                <c16:uniqueId val="{00000007-1D89-4206-8C8D-F5CE1E758736}"/>
              </c:ext>
            </c:extLst>
          </c:dPt>
          <c:dPt>
            <c:idx val="7"/>
            <c:invertIfNegative val="0"/>
            <c:bubble3D val="0"/>
            <c:spPr>
              <a:solidFill>
                <a:srgbClr val="004D5A"/>
              </a:solidFill>
              <a:ln>
                <a:noFill/>
              </a:ln>
              <a:effectLst/>
            </c:spPr>
            <c:extLst>
              <c:ext xmlns:c16="http://schemas.microsoft.com/office/drawing/2014/chart" uri="{C3380CC4-5D6E-409C-BE32-E72D297353CC}">
                <c16:uniqueId val="{00000009-1D89-4206-8C8D-F5CE1E758736}"/>
              </c:ext>
            </c:extLst>
          </c:dPt>
          <c:dPt>
            <c:idx val="8"/>
            <c:invertIfNegative val="0"/>
            <c:bubble3D val="0"/>
            <c:spPr>
              <a:solidFill>
                <a:srgbClr val="004D5A"/>
              </a:solidFill>
              <a:ln>
                <a:noFill/>
              </a:ln>
              <a:effectLst/>
            </c:spPr>
            <c:extLst>
              <c:ext xmlns:c16="http://schemas.microsoft.com/office/drawing/2014/chart" uri="{C3380CC4-5D6E-409C-BE32-E72D297353CC}">
                <c16:uniqueId val="{0000000B-1D89-4206-8C8D-F5CE1E758736}"/>
              </c:ext>
            </c:extLst>
          </c:dPt>
          <c:val>
            <c:numRef>
              <c:f>'Science, Tech &amp; Innovation'!$V$9:$V$17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D89-4206-8C8D-F5CE1E758736}"/>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D-3D5B-4CEA-A13E-F10EA5B3CCA1}"/>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F-3D5B-4CEA-A13E-F10EA5B3CCA1}"/>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1-3D5B-4CEA-A13E-F10EA5B3CCA1}"/>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3-3D5B-4CEA-A13E-F10EA5B3CCA1}"/>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5-3D5B-4CEA-A13E-F10EA5B3CCA1}"/>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7-3D5B-4CEA-A13E-F10EA5B3CCA1}"/>
              </c:ext>
            </c:extLst>
          </c:dPt>
          <c:val>
            <c:numRef>
              <c:f>'Science, Tech &amp; Innovation'!$X$9:$X$17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4-1C18-4BDC-9A93-955021D23D93}"/>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0166255465885916E-2"/>
          <c:w val="0.98154856244178768"/>
          <c:h val="0.31628800332615514"/>
        </c:manualLayout>
      </c:layout>
      <c:barChart>
        <c:barDir val="bar"/>
        <c:grouping val="stacked"/>
        <c:varyColors val="0"/>
        <c:ser>
          <c:idx val="0"/>
          <c:order val="0"/>
          <c:spPr>
            <a:solidFill>
              <a:srgbClr val="004D5A"/>
            </a:solidFill>
            <a:ln>
              <a:noFill/>
            </a:ln>
            <a:effectLst/>
          </c:spPr>
          <c:invertIfNegative val="0"/>
          <c:val>
            <c:numRef>
              <c:f>'Competition'!$V$9:$V$12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C0D1-4972-9CFD-06ED4CC5597D}"/>
            </c:ext>
          </c:extLst>
        </c:ser>
        <c:ser>
          <c:idx val="1"/>
          <c:order val="1"/>
          <c:spPr>
            <a:solidFill>
              <a:srgbClr val="63D6D1">
                <a:alpha val="20000"/>
              </a:srgbClr>
            </a:solidFill>
            <a:ln>
              <a:noFill/>
            </a:ln>
            <a:effectLst/>
          </c:spPr>
          <c:invertIfNegative val="0"/>
          <c:val>
            <c:numRef>
              <c:f>'Competition'!$X$9:$X$12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26D-458F-B935-0DEC858E7D7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20963611071386784"/>
        </c:manualLayout>
      </c:layout>
      <c:barChart>
        <c:barDir val="bar"/>
        <c:grouping val="stacked"/>
        <c:varyColors val="0"/>
        <c:ser>
          <c:idx val="0"/>
          <c:order val="0"/>
          <c:spPr>
            <a:solidFill>
              <a:srgbClr val="004D5A"/>
            </a:solidFill>
            <a:ln>
              <a:noFill/>
            </a:ln>
            <a:effectLst/>
          </c:spPr>
          <c:invertIfNegative val="0"/>
          <c:val>
            <c:numRef>
              <c:f>Taxation!$V$9:$V$11</c:f>
              <c:numCache>
                <c:formatCode>General</c:formatCode>
                <c:ptCount val="3"/>
                <c:pt idx="0">
                  <c:v>0</c:v>
                </c:pt>
                <c:pt idx="1">
                  <c:v>0</c:v>
                </c:pt>
                <c:pt idx="2">
                  <c:v>0</c:v>
                </c:pt>
              </c:numCache>
            </c:numRef>
          </c:val>
          <c:extLst>
            <c:ext xmlns:c16="http://schemas.microsoft.com/office/drawing/2014/chart" uri="{C3380CC4-5D6E-409C-BE32-E72D297353CC}">
              <c16:uniqueId val="{00000000-317F-4199-B178-B7950AD4DD7C}"/>
            </c:ext>
          </c:extLst>
        </c:ser>
        <c:ser>
          <c:idx val="1"/>
          <c:order val="1"/>
          <c:spPr>
            <a:solidFill>
              <a:srgbClr val="63D6D1">
                <a:alpha val="20000"/>
              </a:srgbClr>
            </a:solidFill>
            <a:ln>
              <a:noFill/>
            </a:ln>
            <a:effectLst/>
          </c:spPr>
          <c:invertIfNegative val="0"/>
          <c:val>
            <c:numRef>
              <c:f>Taxation!$X$9:$X$11</c:f>
              <c:numCache>
                <c:formatCode>General</c:formatCode>
                <c:ptCount val="3"/>
                <c:pt idx="0">
                  <c:v>0</c:v>
                </c:pt>
                <c:pt idx="1">
                  <c:v>0</c:v>
                </c:pt>
                <c:pt idx="2">
                  <c:v>0</c:v>
                </c:pt>
              </c:numCache>
            </c:numRef>
          </c:val>
          <c:extLst>
            <c:ext xmlns:c16="http://schemas.microsoft.com/office/drawing/2014/chart" uri="{C3380CC4-5D6E-409C-BE32-E72D297353CC}">
              <c16:uniqueId val="{00000002-317F-4199-B178-B7950AD4DD7C}"/>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95522231174565819"/>
        </c:manualLayout>
      </c:layout>
      <c:barChart>
        <c:barDir val="bar"/>
        <c:grouping val="stacked"/>
        <c:varyColors val="0"/>
        <c:ser>
          <c:idx val="0"/>
          <c:order val="0"/>
          <c:spPr>
            <a:solidFill>
              <a:srgbClr val="004D5A"/>
            </a:solidFill>
            <a:ln>
              <a:noFill/>
            </a:ln>
            <a:effectLst/>
          </c:spPr>
          <c:invertIfNegative val="0"/>
          <c:val>
            <c:numRef>
              <c:f>Taxation!$V$9:$V$11</c:f>
              <c:numCache>
                <c:formatCode>General</c:formatCode>
                <c:ptCount val="3"/>
                <c:pt idx="0">
                  <c:v>0</c:v>
                </c:pt>
                <c:pt idx="1">
                  <c:v>0</c:v>
                </c:pt>
                <c:pt idx="2">
                  <c:v>0</c:v>
                </c:pt>
              </c:numCache>
            </c:numRef>
          </c:val>
          <c:extLst>
            <c:ext xmlns:c16="http://schemas.microsoft.com/office/drawing/2014/chart" uri="{C3380CC4-5D6E-409C-BE32-E72D297353CC}">
              <c16:uniqueId val="{00000000-D5F6-4916-8F71-E4DCC56148F1}"/>
            </c:ext>
          </c:extLst>
        </c:ser>
        <c:ser>
          <c:idx val="1"/>
          <c:order val="1"/>
          <c:spPr>
            <a:solidFill>
              <a:srgbClr val="63D6D1">
                <a:alpha val="20000"/>
              </a:srgbClr>
            </a:solidFill>
            <a:ln>
              <a:noFill/>
            </a:ln>
            <a:effectLst/>
          </c:spPr>
          <c:invertIfNegative val="0"/>
          <c:val>
            <c:numRef>
              <c:f>Taxation!$X$9:$X$11</c:f>
              <c:numCache>
                <c:formatCode>General</c:formatCode>
                <c:ptCount val="3"/>
                <c:pt idx="0">
                  <c:v>0</c:v>
                </c:pt>
                <c:pt idx="1">
                  <c:v>0</c:v>
                </c:pt>
                <c:pt idx="2">
                  <c:v>0</c:v>
                </c:pt>
              </c:numCache>
            </c:numRef>
          </c:val>
          <c:extLst>
            <c:ext xmlns:c16="http://schemas.microsoft.com/office/drawing/2014/chart" uri="{C3380CC4-5D6E-409C-BE32-E72D297353CC}">
              <c16:uniqueId val="{00000000-4CEF-450A-A8FB-E0650AE3239B}"/>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oecd-ilibrary.org/docserver/81f92357-en.pdf?expires=1731999262&amp;id=id&amp;accname=guest&amp;checksum=ADC6EA3A5919539C575E6012ECC2776B"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8.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12.xml"/><Relationship Id="rId4"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8.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8.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55108</xdr:colOff>
      <xdr:row>4</xdr:row>
      <xdr:rowOff>168729</xdr:rowOff>
    </xdr:from>
    <xdr:to>
      <xdr:col>3</xdr:col>
      <xdr:colOff>8778876</xdr:colOff>
      <xdr:row>5</xdr:row>
      <xdr:rowOff>2016125</xdr:rowOff>
    </xdr:to>
    <xdr:sp macro="" textlink="">
      <xdr:nvSpPr>
        <xdr:cNvPr id="5" name="TextBox 4">
          <a:extLst>
            <a:ext uri="{FF2B5EF4-FFF2-40B4-BE49-F238E27FC236}">
              <a16:creationId xmlns:a16="http://schemas.microsoft.com/office/drawing/2014/main" id="{443DA607-E4D5-E383-2EC9-206337F1F66F}"/>
            </a:ext>
          </a:extLst>
        </xdr:cNvPr>
        <xdr:cNvSpPr txBox="1"/>
      </xdr:nvSpPr>
      <xdr:spPr>
        <a:xfrm>
          <a:off x="705983" y="2065792"/>
          <a:ext cx="14915018" cy="2029958"/>
        </a:xfrm>
        <a:prstGeom prst="rect">
          <a:avLst/>
        </a:prstGeom>
        <a:solidFill>
          <a:sysClr val="window" lastClr="FFFFFF"/>
        </a:solidFill>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dirty="0">
              <a:ln>
                <a:noFill/>
              </a:ln>
              <a:solidFill>
                <a:sysClr val="windowText" lastClr="000000"/>
              </a:solidFill>
              <a:effectLst/>
              <a:uLnTx/>
              <a:uFillTx/>
              <a:latin typeface="Figtree"/>
              <a:ea typeface="+mn-ea"/>
              <a:cs typeface="+mn-cs"/>
            </a:rPr>
            <a:t>What is the Responsible Business Conduct (RBC) Compass ? </a:t>
          </a:r>
          <a:endParaRPr kumimoji="0" lang="nb-NO" sz="1100" b="0" i="0" u="none" strike="noStrike" kern="0" cap="none" spc="0" normalizeH="0" baseline="0" noProof="0" dirty="0">
            <a:ln>
              <a:noFill/>
            </a:ln>
            <a:solidFill>
              <a:sysClr val="windowText" lastClr="000000"/>
            </a:solidFill>
            <a:effectLst/>
            <a:uLnTx/>
            <a:uFillTx/>
            <a:latin typeface="Figtree"/>
            <a:ea typeface="+mn-ea"/>
            <a:cs typeface="+mn-cs"/>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0" u="none" strike="noStrike" kern="0" cap="none" spc="0" normalizeH="0" baseline="0" noProof="0" dirty="0">
              <a:ln>
                <a:noFill/>
              </a:ln>
              <a:solidFill>
                <a:sysClr val="windowText" lastClr="000000"/>
              </a:solidFill>
              <a:effectLst/>
              <a:uLnTx/>
              <a:uFillTx/>
              <a:latin typeface="Figtree"/>
              <a:ea typeface="+mn-ea"/>
              <a:cs typeface="+mn-cs"/>
            </a:rPr>
            <a:t>The OECD Guidelines for Multinational Enterprises on Responsible Business Conduct (the Guidelines) are the leading international standard for how companies and investors should address their impacts on people, the planet and society. They apply to businesses and investors of all sectors, sizes and ownership structures, and cover a wide range of sustainability issues - from climate change to technology, anti-corruption, human rights and labour standards. </a:t>
          </a:r>
          <a:br>
            <a:rPr kumimoji="0" lang="nb-NO" sz="1200" b="1" i="0" u="none" strike="noStrike" kern="0" cap="none" spc="0" normalizeH="0" baseline="0" noProof="0" dirty="0">
              <a:ln>
                <a:noFill/>
              </a:ln>
              <a:solidFill>
                <a:sysClr val="windowText" lastClr="000000"/>
              </a:solidFill>
              <a:effectLst/>
              <a:uLnTx/>
              <a:uFillTx/>
              <a:latin typeface="Figtree"/>
              <a:ea typeface="+mn-ea"/>
              <a:cs typeface="+mn-cs"/>
            </a:rPr>
          </a:br>
          <a:r>
            <a:rPr kumimoji="0" lang="nb-NO" sz="1200" b="0" i="0" u="none" strike="noStrike" kern="0" cap="none" spc="0" normalizeH="0" baseline="0" noProof="0" dirty="0">
              <a:ln>
                <a:noFill/>
              </a:ln>
              <a:solidFill>
                <a:sysClr val="windowText" lastClr="000000"/>
              </a:solidFill>
              <a:effectLst/>
              <a:uLnTx/>
              <a:uFillTx/>
              <a:latin typeface="Figtree"/>
              <a:ea typeface="+mn-ea"/>
              <a:cs typeface="+mn-cs"/>
            </a:rPr>
            <a:t>The Guidelines are expectations addressed by governments to enterprises, and are backed by 52 governments.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0" u="none" strike="noStrike" kern="0" cap="none" spc="0" normalizeH="0" baseline="0" noProof="0" dirty="0">
              <a:ln>
                <a:noFill/>
              </a:ln>
              <a:solidFill>
                <a:sysClr val="windowText" lastClr="000000"/>
              </a:solidFill>
              <a:effectLst/>
              <a:uLnTx/>
              <a:uFillTx/>
              <a:latin typeface="Figtree"/>
              <a:ea typeface="+mn-ea"/>
              <a:cs typeface="+mn-cs"/>
            </a:rPr>
            <a:t>By adopting responsible business conduct (RBC), enterprises can prevent and address negative impacts of their activities, while contributing to the sustainable development of the countries and communities in which they operate.                The Responsible Business Conduct Compass is a tool for a company to self-assess the extent to which it observes the Guidelines.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1" u="none" strike="noStrike" kern="0" cap="none" spc="0" normalizeH="0" baseline="0" noProof="0">
              <a:ln>
                <a:noFill/>
              </a:ln>
              <a:solidFill>
                <a:sysClr val="windowText" lastClr="000000"/>
              </a:solidFill>
              <a:effectLst/>
              <a:uLnTx/>
              <a:uFillTx/>
              <a:latin typeface="Figtree"/>
              <a:ea typeface="+mn-ea"/>
              <a:cs typeface="+mn-cs"/>
            </a:rPr>
            <a:t>This tool does not replace the Guidelines nor the associated due diligence guidance documents. The Guidelines and other information can be found on the webpage the</a:t>
          </a:r>
          <a:r>
            <a:rPr kumimoji="0" lang="nb-NO" sz="1200" b="0" i="1" u="none" strike="sngStrike" kern="0" cap="none" spc="0" normalizeH="0" baseline="0" noProof="0">
              <a:ln>
                <a:noFill/>
              </a:ln>
              <a:solidFill>
                <a:sysClr val="windowText" lastClr="000000"/>
              </a:solidFill>
              <a:effectLst/>
              <a:uLnTx/>
              <a:uFillTx/>
              <a:latin typeface="Figtree"/>
              <a:ea typeface="+mn-ea"/>
              <a:cs typeface="+mn-cs"/>
            </a:rPr>
            <a:t> </a:t>
          </a:r>
          <a:r>
            <a:rPr kumimoji="0" lang="nb-NO" sz="1200" b="0" i="1" u="none" strike="noStrike" kern="0" cap="none" spc="0" normalizeH="0" baseline="0" noProof="0">
              <a:ln>
                <a:noFill/>
              </a:ln>
              <a:solidFill>
                <a:sysClr val="windowText" lastClr="000000"/>
              </a:solidFill>
              <a:effectLst/>
              <a:uLnTx/>
              <a:uFillTx/>
              <a:latin typeface="Figtree"/>
              <a:ea typeface="+mn-ea"/>
              <a:cs typeface="+mn-cs"/>
            </a:rPr>
            <a:t>National Contact Point for Responsible Business Conduct, Norway. www.responsiblebusiness.no</a:t>
          </a:r>
        </a:p>
        <a:p>
          <a:pPr marL="0" marR="0" lvl="0" indent="0" algn="l" defTabSz="914400" eaLnBrk="1" fontAlgn="auto" latinLnBrk="0" hangingPunct="1">
            <a:lnSpc>
              <a:spcPct val="100000"/>
            </a:lnSpc>
            <a:spcBef>
              <a:spcPts val="0"/>
            </a:spcBef>
            <a:spcAft>
              <a:spcPts val="600"/>
            </a:spcAft>
            <a:buClrTx/>
            <a:buSzTx/>
            <a:buFontTx/>
            <a:buNone/>
            <a:tabLst/>
            <a:defRPr/>
          </a:pPr>
          <a:endParaRPr kumimoji="0" lang="nb-NO" sz="1100" b="0" i="0" u="none" strike="noStrike" kern="0" cap="none" spc="0" normalizeH="0" baseline="0" noProof="0" dirty="0">
            <a:ln>
              <a:noFill/>
            </a:ln>
            <a:solidFill>
              <a:sysClr val="windowText" lastClr="000000"/>
            </a:solidFill>
            <a:effectLst/>
            <a:uLnTx/>
            <a:uFillTx/>
            <a:latin typeface="Figtree"/>
            <a:ea typeface="+mn-ea"/>
            <a:cs typeface="+mn-cs"/>
          </a:endParaRPr>
        </a:p>
      </xdr:txBody>
    </xdr:sp>
    <xdr:clientData/>
  </xdr:twoCellAnchor>
  <xdr:twoCellAnchor>
    <xdr:from>
      <xdr:col>1</xdr:col>
      <xdr:colOff>3022</xdr:colOff>
      <xdr:row>5</xdr:row>
      <xdr:rowOff>2076661</xdr:rowOff>
    </xdr:from>
    <xdr:to>
      <xdr:col>2</xdr:col>
      <xdr:colOff>1209675</xdr:colOff>
      <xdr:row>6</xdr:row>
      <xdr:rowOff>361244</xdr:rowOff>
    </xdr:to>
    <xdr:sp macro="" textlink="">
      <xdr:nvSpPr>
        <xdr:cNvPr id="7" name="TextBox 6">
          <a:hlinkClick xmlns:r="http://schemas.openxmlformats.org/officeDocument/2006/relationships" r:id="rId1"/>
          <a:extLst>
            <a:ext uri="{FF2B5EF4-FFF2-40B4-BE49-F238E27FC236}">
              <a16:creationId xmlns:a16="http://schemas.microsoft.com/office/drawing/2014/main" id="{A11DB79A-4D4D-0EC5-C0E7-3138FF58CFAE}"/>
            </a:ext>
          </a:extLst>
        </xdr:cNvPr>
        <xdr:cNvSpPr txBox="1"/>
      </xdr:nvSpPr>
      <xdr:spPr>
        <a:xfrm>
          <a:off x="660247" y="4143586"/>
          <a:ext cx="2844953" cy="551533"/>
        </a:xfrm>
        <a:prstGeom prst="rect">
          <a:avLst/>
        </a:prstGeom>
        <a:solidFill>
          <a:srgbClr val="004D5A"/>
        </a:solidFill>
      </xdr:spPr>
      <xdr:txBody>
        <a:bodyPr vertOverflow="clip" horzOverflow="clip" vert="horz" wrap="square" lIns="180000" tIns="180000" rIns="180000" bIns="180000" rtlCol="0" anchor="t" anchorCtr="0">
          <a:noAutofit/>
        </a:bodyPr>
        <a:lstStyle/>
        <a:p>
          <a:pPr algn="l">
            <a:spcAft>
              <a:spcPts val="600"/>
            </a:spcAft>
          </a:pPr>
          <a:r>
            <a:rPr lang="nb-NO" sz="1200" b="1" dirty="0">
              <a:solidFill>
                <a:schemeClr val="bg1"/>
              </a:solidFill>
              <a:latin typeface="Figtree"/>
            </a:rPr>
            <a:t>The Guidelines can</a:t>
          </a:r>
          <a:r>
            <a:rPr lang="nb-NO" sz="1200" b="1" baseline="0" dirty="0">
              <a:solidFill>
                <a:schemeClr val="bg1"/>
              </a:solidFill>
              <a:latin typeface="Figtree"/>
            </a:rPr>
            <a:t> be found </a:t>
          </a:r>
          <a:r>
            <a:rPr lang="nb-NO" sz="1200" b="1" u="sng" baseline="0" dirty="0">
              <a:solidFill>
                <a:schemeClr val="bg1"/>
              </a:solidFill>
              <a:latin typeface="Figtree"/>
            </a:rPr>
            <a:t>here</a:t>
          </a:r>
          <a:r>
            <a:rPr lang="nb-NO" sz="1200" b="1" baseline="0" dirty="0">
              <a:solidFill>
                <a:schemeClr val="bg1"/>
              </a:solidFill>
              <a:latin typeface="Figtree"/>
            </a:rPr>
            <a:t>. </a:t>
          </a:r>
          <a:endParaRPr lang="nb-NO" sz="1200" b="1" dirty="0">
            <a:solidFill>
              <a:schemeClr val="bg1"/>
            </a:solidFill>
            <a:latin typeface="Figtree"/>
          </a:endParaRPr>
        </a:p>
      </xdr:txBody>
    </xdr:sp>
    <xdr:clientData/>
  </xdr:twoCellAnchor>
  <xdr:twoCellAnchor>
    <xdr:from>
      <xdr:col>1</xdr:col>
      <xdr:colOff>15877</xdr:colOff>
      <xdr:row>7</xdr:row>
      <xdr:rowOff>19051</xdr:rowOff>
    </xdr:from>
    <xdr:to>
      <xdr:col>3</xdr:col>
      <xdr:colOff>9450843</xdr:colOff>
      <xdr:row>8</xdr:row>
      <xdr:rowOff>803671</xdr:rowOff>
    </xdr:to>
    <xdr:sp macro="" textlink="">
      <xdr:nvSpPr>
        <xdr:cNvPr id="12" name="TextBox 11">
          <a:extLst>
            <a:ext uri="{FF2B5EF4-FFF2-40B4-BE49-F238E27FC236}">
              <a16:creationId xmlns:a16="http://schemas.microsoft.com/office/drawing/2014/main" id="{CC2076E2-BB0B-43DE-9501-3EE3ED486444}"/>
            </a:ext>
          </a:extLst>
        </xdr:cNvPr>
        <xdr:cNvSpPr txBox="1"/>
      </xdr:nvSpPr>
      <xdr:spPr>
        <a:xfrm>
          <a:off x="670721" y="4989911"/>
          <a:ext cx="15632170" cy="5987651"/>
        </a:xfrm>
        <a:prstGeom prst="rect">
          <a:avLst/>
        </a:prstGeom>
        <a:solidFill>
          <a:srgbClr val="E0F7F6"/>
        </a:solidFill>
        <a:ln w="28575">
          <a:solidFill>
            <a:srgbClr val="004D5A"/>
          </a:solidFill>
        </a:ln>
      </xdr:spPr>
      <xdr:txBody>
        <a:bodyPr vertOverflow="clip" horzOverflow="clip" vert="horz" wrap="square" lIns="180000" tIns="180000" rIns="180000" bIns="180000" rtlCol="0" anchor="t" anchorCtr="0">
          <a:noAutofit/>
        </a:bodyPr>
        <a:lstStyle/>
        <a:p>
          <a:pPr algn="l">
            <a:spcAft>
              <a:spcPts val="600"/>
            </a:spcAft>
          </a:pPr>
          <a:r>
            <a:rPr lang="nb-NO" sz="1400" b="1" dirty="0">
              <a:solidFill>
                <a:srgbClr val="004D5A"/>
              </a:solidFill>
              <a:latin typeface="Figtree"/>
              <a:ea typeface="Open sans" panose="020B0606030504020204" pitchFamily="34" charset="0"/>
              <a:cs typeface="Open sans" panose="020B0606030504020204" pitchFamily="34" charset="0"/>
            </a:rPr>
            <a:t>How to use the RBC Compass?</a:t>
          </a:r>
        </a:p>
        <a:p>
          <a:pPr algn="l">
            <a:spcAft>
              <a:spcPts val="600"/>
            </a:spcAft>
          </a:pPr>
          <a:r>
            <a:rPr lang="nb-NO" sz="1400" b="0" dirty="0">
              <a:solidFill>
                <a:srgbClr val="004D5A"/>
              </a:solidFill>
              <a:latin typeface="Figtree"/>
              <a:ea typeface="Open sans" panose="020B0606030504020204" pitchFamily="34" charset="0"/>
              <a:cs typeface="Open sans" panose="020B0606030504020204" pitchFamily="34" charset="0"/>
            </a:rPr>
            <a:t>The RBC Compass presents statements ("Good practice description") derived from the Guidelines, for the company to reflect upon and determine their observance of the practice. </a:t>
          </a:r>
        </a:p>
        <a:p>
          <a:pPr algn="l">
            <a:spcAft>
              <a:spcPts val="600"/>
            </a:spcAft>
          </a:pPr>
          <a:r>
            <a:rPr lang="nb-NO" sz="1400" b="0" dirty="0">
              <a:solidFill>
                <a:srgbClr val="004D5A"/>
              </a:solidFill>
              <a:latin typeface="Figtree"/>
              <a:ea typeface="Open sans" panose="020B0606030504020204" pitchFamily="34" charset="0"/>
              <a:cs typeface="Open sans" panose="020B0606030504020204" pitchFamily="34" charset="0"/>
            </a:rPr>
            <a:t>Each sheet corresponds to a chapter in the OECD Guidelines. The results are also graphically presented in the Dashboard.</a:t>
          </a:r>
        </a:p>
      </xdr:txBody>
    </xdr:sp>
    <xdr:clientData/>
  </xdr:twoCellAnchor>
  <xdr:twoCellAnchor editAs="oneCell">
    <xdr:from>
      <xdr:col>0</xdr:col>
      <xdr:colOff>127000</xdr:colOff>
      <xdr:row>0</xdr:row>
      <xdr:rowOff>172357</xdr:rowOff>
    </xdr:from>
    <xdr:to>
      <xdr:col>2</xdr:col>
      <xdr:colOff>1254354</xdr:colOff>
      <xdr:row>1</xdr:row>
      <xdr:rowOff>866792</xdr:rowOff>
    </xdr:to>
    <xdr:pic>
      <xdr:nvPicPr>
        <xdr:cNvPr id="6" name="Picture 5">
          <a:extLst>
            <a:ext uri="{FF2B5EF4-FFF2-40B4-BE49-F238E27FC236}">
              <a16:creationId xmlns:a16="http://schemas.microsoft.com/office/drawing/2014/main" id="{79076808-F10A-C8DA-FAA5-07890340A81E}"/>
            </a:ext>
          </a:extLst>
        </xdr:cNvPr>
        <xdr:cNvPicPr>
          <a:picLocks noChangeAspect="1"/>
        </xdr:cNvPicPr>
      </xdr:nvPicPr>
      <xdr:blipFill>
        <a:blip xmlns:r="http://schemas.openxmlformats.org/officeDocument/2006/relationships" r:embed="rId2"/>
        <a:stretch>
          <a:fillRect/>
        </a:stretch>
      </xdr:blipFill>
      <xdr:spPr>
        <a:xfrm>
          <a:off x="127000" y="172357"/>
          <a:ext cx="3419929" cy="1124923"/>
        </a:xfrm>
        <a:prstGeom prst="rect">
          <a:avLst/>
        </a:prstGeom>
      </xdr:spPr>
    </xdr:pic>
    <xdr:clientData/>
  </xdr:twoCellAnchor>
  <xdr:twoCellAnchor editAs="oneCell">
    <xdr:from>
      <xdr:col>3</xdr:col>
      <xdr:colOff>5779087</xdr:colOff>
      <xdr:row>7</xdr:row>
      <xdr:rowOff>1502456</xdr:rowOff>
    </xdr:from>
    <xdr:to>
      <xdr:col>3</xdr:col>
      <xdr:colOff>8800628</xdr:colOff>
      <xdr:row>7</xdr:row>
      <xdr:rowOff>1864633</xdr:rowOff>
    </xdr:to>
    <xdr:pic>
      <xdr:nvPicPr>
        <xdr:cNvPr id="3" name="Picture 2">
          <a:extLst>
            <a:ext uri="{FF2B5EF4-FFF2-40B4-BE49-F238E27FC236}">
              <a16:creationId xmlns:a16="http://schemas.microsoft.com/office/drawing/2014/main" id="{06A0D349-0321-80F7-0C38-6BB20D2E1910}"/>
            </a:ext>
          </a:extLst>
        </xdr:cNvPr>
        <xdr:cNvPicPr>
          <a:picLocks noChangeAspect="1"/>
        </xdr:cNvPicPr>
      </xdr:nvPicPr>
      <xdr:blipFill rotWithShape="1">
        <a:blip xmlns:r="http://schemas.openxmlformats.org/officeDocument/2006/relationships" r:embed="rId3"/>
        <a:srcRect t="12425" b="26596"/>
        <a:stretch/>
      </xdr:blipFill>
      <xdr:spPr>
        <a:xfrm>
          <a:off x="12628016" y="6484183"/>
          <a:ext cx="3021541" cy="36217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6016767</xdr:colOff>
      <xdr:row>8</xdr:row>
      <xdr:rowOff>1896835</xdr:rowOff>
    </xdr:from>
    <xdr:to>
      <xdr:col>3</xdr:col>
      <xdr:colOff>8631381</xdr:colOff>
      <xdr:row>9</xdr:row>
      <xdr:rowOff>2020</xdr:rowOff>
    </xdr:to>
    <xdr:pic>
      <xdr:nvPicPr>
        <xdr:cNvPr id="2" name="Picture 1">
          <a:extLst>
            <a:ext uri="{FF2B5EF4-FFF2-40B4-BE49-F238E27FC236}">
              <a16:creationId xmlns:a16="http://schemas.microsoft.com/office/drawing/2014/main" id="{4AC04331-72F4-BC76-842C-877293D8F158}"/>
            </a:ext>
          </a:extLst>
        </xdr:cNvPr>
        <xdr:cNvPicPr>
          <a:picLocks noChangeAspect="1"/>
        </xdr:cNvPicPr>
      </xdr:nvPicPr>
      <xdr:blipFill>
        <a:blip xmlns:r="http://schemas.openxmlformats.org/officeDocument/2006/relationships" r:embed="rId4"/>
        <a:stretch>
          <a:fillRect/>
        </a:stretch>
      </xdr:blipFill>
      <xdr:spPr>
        <a:xfrm>
          <a:off x="12867964" y="12074978"/>
          <a:ext cx="2619375" cy="30134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294820</xdr:colOff>
      <xdr:row>7</xdr:row>
      <xdr:rowOff>1226003</xdr:rowOff>
    </xdr:from>
    <xdr:to>
      <xdr:col>3</xdr:col>
      <xdr:colOff>5249963</xdr:colOff>
      <xdr:row>7</xdr:row>
      <xdr:rowOff>2616200</xdr:rowOff>
    </xdr:to>
    <xdr:sp macro="" textlink="">
      <xdr:nvSpPr>
        <xdr:cNvPr id="9" name="TextBox 8">
          <a:extLst>
            <a:ext uri="{FF2B5EF4-FFF2-40B4-BE49-F238E27FC236}">
              <a16:creationId xmlns:a16="http://schemas.microsoft.com/office/drawing/2014/main" id="{57F985CE-413F-457E-AF11-724BF66E186A}"/>
            </a:ext>
          </a:extLst>
        </xdr:cNvPr>
        <xdr:cNvSpPr txBox="1"/>
      </xdr:nvSpPr>
      <xdr:spPr>
        <a:xfrm>
          <a:off x="949146" y="6278394"/>
          <a:ext cx="11158817" cy="1390197"/>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400" b="1" baseline="0" dirty="0">
              <a:solidFill>
                <a:srgbClr val="004D5A"/>
              </a:solidFill>
              <a:latin typeface="Figtree"/>
              <a:ea typeface="Open sans" panose="020B0606030504020204" pitchFamily="34" charset="0"/>
              <a:cs typeface="Open sans" panose="020B0606030504020204" pitchFamily="34" charset="0"/>
            </a:rPr>
            <a:t>1. Assess Performance</a:t>
          </a:r>
        </a:p>
        <a:p>
          <a:pPr marL="0" marR="0" lvl="0" indent="0" algn="l" defTabSz="914400" eaLnBrk="1" fontAlgn="auto" latinLnBrk="0" hangingPunct="1">
            <a:lnSpc>
              <a:spcPct val="100000"/>
            </a:lnSpc>
            <a:spcBef>
              <a:spcPts val="0"/>
            </a:spcBef>
            <a:spcAft>
              <a:spcPts val="600"/>
            </a:spcAft>
            <a:buClrTx/>
            <a:buSzTx/>
            <a:buFontTx/>
            <a:buNone/>
            <a:tabLst/>
            <a:defRPr/>
          </a:pPr>
          <a:r>
            <a:rPr lang="nb-NO" sz="1200" b="0" baseline="0" dirty="0">
              <a:solidFill>
                <a:srgbClr val="004D5A"/>
              </a:solidFill>
              <a:latin typeface="Figtree"/>
              <a:ea typeface="Open sans" panose="020B0606030504020204" pitchFamily="34" charset="0"/>
              <a:cs typeface="Open sans" panose="020B0606030504020204" pitchFamily="34" charset="0"/>
            </a:rPr>
            <a:t>The RBC Compass provides an evaluation scale that can be used to determine what level the company is at. For each </a:t>
          </a:r>
          <a:r>
            <a:rPr lang="nb-NO" sz="1200" b="1" baseline="0" dirty="0">
              <a:solidFill>
                <a:srgbClr val="004D5A"/>
              </a:solidFill>
              <a:latin typeface="Figtree"/>
              <a:ea typeface="Open sans" panose="020B0606030504020204" pitchFamily="34" charset="0"/>
              <a:cs typeface="Open sans" panose="020B0606030504020204" pitchFamily="34" charset="0"/>
            </a:rPr>
            <a:t>Practice</a:t>
          </a:r>
          <a:r>
            <a:rPr lang="nb-NO" sz="1200" b="0" baseline="0" dirty="0">
              <a:solidFill>
                <a:srgbClr val="004D5A"/>
              </a:solidFill>
              <a:latin typeface="Figtree"/>
              <a:ea typeface="Open sans" panose="020B0606030504020204" pitchFamily="34" charset="0"/>
              <a:cs typeface="Open sans" panose="020B0606030504020204" pitchFamily="34" charset="0"/>
            </a:rPr>
            <a:t> </a:t>
          </a:r>
          <a:r>
            <a:rPr kumimoji="0" lang="nb-NO" sz="1200" b="0" i="0" u="none" strike="noStrike" kern="0" cap="none" spc="0" normalizeH="0" baseline="0" dirty="0">
              <a:ln>
                <a:noFill/>
              </a:ln>
              <a:solidFill>
                <a:srgbClr val="004D5A"/>
              </a:solidFill>
              <a:effectLst/>
              <a:uLnTx/>
              <a:uFillTx/>
              <a:latin typeface="Figtree"/>
              <a:ea typeface="Open sans" panose="020B0606030504020204" pitchFamily="34" charset="0"/>
              <a:cs typeface="Open sans" panose="020B0606030504020204" pitchFamily="34" charset="0"/>
            </a:rPr>
            <a:t>(column B) derived </a:t>
          </a:r>
          <a:r>
            <a:rPr lang="nb-NO" sz="1200" b="0" baseline="0" dirty="0">
              <a:solidFill>
                <a:srgbClr val="004D5A"/>
              </a:solidFill>
              <a:latin typeface="Figtree"/>
              <a:ea typeface="Open sans" panose="020B0606030504020204" pitchFamily="34" charset="0"/>
              <a:cs typeface="Open sans" panose="020B0606030504020204" pitchFamily="34" charset="0"/>
            </a:rPr>
            <a:t>from the OECD Guidelines, the company can assess its </a:t>
          </a:r>
          <a:r>
            <a:rPr lang="nb-NO" sz="1200" b="1" baseline="0" dirty="0">
              <a:solidFill>
                <a:srgbClr val="004D5A"/>
              </a:solidFill>
              <a:latin typeface="Figtree"/>
              <a:ea typeface="Open sans" panose="020B0606030504020204" pitchFamily="34" charset="0"/>
              <a:cs typeface="Open sans" panose="020B0606030504020204" pitchFamily="34" charset="0"/>
            </a:rPr>
            <a:t>Current Status</a:t>
          </a:r>
          <a:r>
            <a:rPr lang="nb-NO" sz="1200" b="0" baseline="0" dirty="0">
              <a:solidFill>
                <a:srgbClr val="004D5A"/>
              </a:solidFill>
              <a:latin typeface="Figtree"/>
              <a:ea typeface="Open sans" panose="020B0606030504020204" pitchFamily="34" charset="0"/>
              <a:cs typeface="Open sans" panose="020B0606030504020204" pitchFamily="34" charset="0"/>
            </a:rPr>
            <a:t> </a:t>
          </a:r>
          <a:r>
            <a:rPr kumimoji="0" lang="nb-NO" sz="1200" b="0" i="0" u="none" strike="noStrike" kern="0" cap="none" spc="0" normalizeH="0" baseline="0" dirty="0">
              <a:ln>
                <a:noFill/>
              </a:ln>
              <a:solidFill>
                <a:srgbClr val="004D5A"/>
              </a:solidFill>
              <a:effectLst/>
              <a:uLnTx/>
              <a:uFillTx/>
              <a:latin typeface="Figtree"/>
              <a:ea typeface="Open sans" panose="020B0606030504020204" pitchFamily="34" charset="0"/>
              <a:cs typeface="Open sans" panose="020B0606030504020204" pitchFamily="34" charset="0"/>
            </a:rPr>
            <a:t>(column D) </a:t>
          </a:r>
          <a:r>
            <a:rPr lang="nb-NO" sz="1200" b="0" baseline="0" dirty="0">
              <a:solidFill>
                <a:srgbClr val="004D5A"/>
              </a:solidFill>
              <a:latin typeface="Figtree"/>
              <a:ea typeface="Open sans" panose="020B0606030504020204" pitchFamily="34" charset="0"/>
              <a:cs typeface="Open sans" panose="020B0606030504020204" pitchFamily="34" charset="0"/>
            </a:rPr>
            <a:t>and also set its </a:t>
          </a:r>
          <a:r>
            <a:rPr lang="nb-NO" sz="1200" b="1" baseline="0" dirty="0">
              <a:solidFill>
                <a:srgbClr val="004D5A"/>
              </a:solidFill>
              <a:latin typeface="Figtree"/>
              <a:ea typeface="Open sans" panose="020B0606030504020204" pitchFamily="34" charset="0"/>
              <a:cs typeface="Open sans" panose="020B0606030504020204" pitchFamily="34" charset="0"/>
            </a:rPr>
            <a:t>Target Status </a:t>
          </a:r>
          <a:r>
            <a:rPr kumimoji="0" lang="nb-NO" sz="1200" b="0" i="0" u="none" strike="noStrike" kern="0" cap="none" spc="0" normalizeH="0" baseline="0" dirty="0">
              <a:ln>
                <a:noFill/>
              </a:ln>
              <a:solidFill>
                <a:srgbClr val="004D5A"/>
              </a:solidFill>
              <a:effectLst/>
              <a:uLnTx/>
              <a:uFillTx/>
              <a:latin typeface="Figtree"/>
              <a:ea typeface="Open sans" panose="020B0606030504020204" pitchFamily="34" charset="0"/>
              <a:cs typeface="Open sans" panose="020B0606030504020204" pitchFamily="34" charset="0"/>
            </a:rPr>
            <a:t>(column E) </a:t>
          </a:r>
        </a:p>
        <a:p>
          <a:pPr marL="0" marR="0" lvl="0" indent="0" algn="l" defTabSz="914400" eaLnBrk="1" fontAlgn="auto" latinLnBrk="0" hangingPunct="1">
            <a:lnSpc>
              <a:spcPct val="100000"/>
            </a:lnSpc>
            <a:spcBef>
              <a:spcPts val="0"/>
            </a:spcBef>
            <a:spcAft>
              <a:spcPts val="600"/>
            </a:spcAft>
            <a:buClrTx/>
            <a:buSzTx/>
            <a:buFontTx/>
            <a:buNone/>
            <a:tabLst/>
            <a:defRPr/>
          </a:pPr>
          <a:r>
            <a:rPr lang="nb-NO" sz="1200" b="0" baseline="0" dirty="0">
              <a:solidFill>
                <a:srgbClr val="004D5A"/>
              </a:solidFill>
              <a:latin typeface="Figtree"/>
              <a:ea typeface="Open sans" panose="020B0606030504020204" pitchFamily="34" charset="0"/>
              <a:cs typeface="Open sans" panose="020B0606030504020204" pitchFamily="34" charset="0"/>
            </a:rPr>
            <a:t>The Good practice description is accompanied by a further description, references and useful resources. </a:t>
          </a:r>
        </a:p>
      </xdr:txBody>
    </xdr:sp>
    <xdr:clientData/>
  </xdr:twoCellAnchor>
  <xdr:twoCellAnchor>
    <xdr:from>
      <xdr:col>1</xdr:col>
      <xdr:colOff>294028</xdr:colOff>
      <xdr:row>7</xdr:row>
      <xdr:rowOff>2746605</xdr:rowOff>
    </xdr:from>
    <xdr:to>
      <xdr:col>3</xdr:col>
      <xdr:colOff>5258696</xdr:colOff>
      <xdr:row>7</xdr:row>
      <xdr:rowOff>4629150</xdr:rowOff>
    </xdr:to>
    <xdr:sp macro="" textlink="">
      <xdr:nvSpPr>
        <xdr:cNvPr id="11" name="TextBox 10">
          <a:extLst>
            <a:ext uri="{FF2B5EF4-FFF2-40B4-BE49-F238E27FC236}">
              <a16:creationId xmlns:a16="http://schemas.microsoft.com/office/drawing/2014/main" id="{D869FE15-4CD8-46D7-AB17-05C3C59C6718}"/>
            </a:ext>
          </a:extLst>
        </xdr:cNvPr>
        <xdr:cNvSpPr txBox="1"/>
      </xdr:nvSpPr>
      <xdr:spPr>
        <a:xfrm>
          <a:off x="948872" y="7717465"/>
          <a:ext cx="11161872" cy="1882545"/>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a:ln>
                <a:noFill/>
              </a:ln>
              <a:solidFill>
                <a:srgbClr val="004D5A"/>
              </a:solidFill>
              <a:effectLst/>
              <a:uLnTx/>
              <a:uFillTx/>
              <a:latin typeface="Figtree"/>
              <a:ea typeface="+mn-ea"/>
              <a:cs typeface="+mn-cs"/>
            </a:rPr>
            <a:t>2. Record Assessments</a:t>
          </a:r>
          <a:endParaRPr kumimoji="0" lang="nb-NO" sz="14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Documenting the assessment can facilitate follow-up, reporting and addressing any questions that may arise, and can also provide a basis for knowledge transfer.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Comments </a:t>
          </a:r>
          <a:r>
            <a:rPr kumimoji="0" lang="nb-NO" sz="1200" b="0" i="0" u="none" strike="noStrike" kern="0" cap="none" spc="0" normalizeH="0" baseline="0">
              <a:ln>
                <a:noFill/>
              </a:ln>
              <a:solidFill>
                <a:srgbClr val="004D5A"/>
              </a:solidFill>
              <a:effectLst/>
              <a:uLnTx/>
              <a:uFillTx/>
              <a:latin typeface="Figtree"/>
              <a:ea typeface="Open sans" panose="020B0606030504020204" pitchFamily="34" charset="0"/>
              <a:cs typeface="Open sans" panose="020B0606030504020204" pitchFamily="34" charset="0"/>
            </a:rPr>
            <a:t>(column G)</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add details about the practice within the organisation, and the background and reasoning for the assessments of the status and target status.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Responsible </a:t>
          </a:r>
          <a:r>
            <a:rPr lang="nb-NO" sz="1100" b="0" i="0" baseline="0">
              <a:effectLst/>
              <a:latin typeface="+mn-lt"/>
              <a:ea typeface="+mn-ea"/>
              <a:cs typeface="+mn-cs"/>
            </a:rPr>
            <a:t>(col.H)</a:t>
          </a: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add information about internally designated departments or individuals responsible for the practice.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Relevant Documentation </a:t>
          </a:r>
          <a:r>
            <a:rPr kumimoji="0" lang="nb-NO" sz="1200" b="0" i="0" u="none" strike="noStrike" kern="0" cap="none" spc="0" normalizeH="0" baseline="0" noProof="0">
              <a:ln>
                <a:noFill/>
              </a:ln>
              <a:solidFill>
                <a:srgbClr val="004D5A"/>
              </a:solidFill>
              <a:effectLst/>
              <a:uLnTx/>
              <a:uFillTx/>
              <a:latin typeface="Figtree"/>
              <a:ea typeface="Open sans" panose="020B0606030504020204" pitchFamily="34" charset="0"/>
              <a:cs typeface="Open sans" panose="020B0606030504020204" pitchFamily="34" charset="0"/>
            </a:rPr>
            <a:t>(column I)</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add references to internal documents relevant to the practice in question and used to address the company's observance. These may also be documents relevant for follow-up actions. </a:t>
          </a:r>
        </a:p>
        <a:p>
          <a:pPr marL="0" marR="0" lvl="0" indent="0" algn="l" defTabSz="914400" eaLnBrk="1" fontAlgn="auto" latinLnBrk="0" hangingPunct="1">
            <a:lnSpc>
              <a:spcPct val="100000"/>
            </a:lnSpc>
            <a:spcBef>
              <a:spcPts val="0"/>
            </a:spcBef>
            <a:spcAft>
              <a:spcPts val="600"/>
            </a:spcAft>
            <a:buClrTx/>
            <a:buSzTx/>
            <a:buFontTx/>
            <a:buNone/>
            <a:tabLst/>
            <a:defRPr/>
          </a:pPr>
          <a:endParaRPr lang="nb-NO" sz="1200" b="1" baseline="0">
            <a:solidFill>
              <a:srgbClr val="004D5A"/>
            </a:solidFill>
            <a:effectLst/>
            <a:latin typeface="Figtree"/>
            <a:ea typeface="+mn-ea"/>
            <a:cs typeface="+mn-cs"/>
          </a:endParaRPr>
        </a:p>
      </xdr:txBody>
    </xdr:sp>
    <xdr:clientData/>
  </xdr:twoCellAnchor>
  <xdr:twoCellAnchor>
    <xdr:from>
      <xdr:col>1</xdr:col>
      <xdr:colOff>294139</xdr:colOff>
      <xdr:row>7</xdr:row>
      <xdr:rowOff>4751044</xdr:rowOff>
    </xdr:from>
    <xdr:to>
      <xdr:col>3</xdr:col>
      <xdr:colOff>5249282</xdr:colOff>
      <xdr:row>8</xdr:row>
      <xdr:rowOff>621195</xdr:rowOff>
    </xdr:to>
    <xdr:sp macro="" textlink="">
      <xdr:nvSpPr>
        <xdr:cNvPr id="14" name="TextBox 13">
          <a:extLst>
            <a:ext uri="{FF2B5EF4-FFF2-40B4-BE49-F238E27FC236}">
              <a16:creationId xmlns:a16="http://schemas.microsoft.com/office/drawing/2014/main" id="{C373046F-6300-4EE2-9A49-99C1A887D557}"/>
            </a:ext>
          </a:extLst>
        </xdr:cNvPr>
        <xdr:cNvSpPr txBox="1"/>
      </xdr:nvSpPr>
      <xdr:spPr>
        <a:xfrm>
          <a:off x="948465" y="9803435"/>
          <a:ext cx="11158817" cy="1071630"/>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a:ln>
                <a:noFill/>
              </a:ln>
              <a:solidFill>
                <a:srgbClr val="004D5A"/>
              </a:solidFill>
              <a:effectLst/>
              <a:uLnTx/>
              <a:uFillTx/>
              <a:latin typeface="Figtree"/>
              <a:ea typeface="+mn-ea"/>
              <a:cs typeface="+mn-cs"/>
            </a:rPr>
            <a:t>3. Plan Follow-Up Actions</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Follow-Up Actions </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(column F) topic sheets: the company can mark practices as relevant for follow-up actions by selecting ("yes") in the dropdown menu and it will be added to the sheet "Follow-up Actions". </a:t>
          </a:r>
        </a:p>
        <a:p>
          <a:pPr marL="0" marR="0" lvl="0" indent="0" algn="l" defTabSz="914400" eaLnBrk="1" fontAlgn="auto" latinLnBrk="0" hangingPunct="1">
            <a:lnSpc>
              <a:spcPct val="100000"/>
            </a:lnSpc>
            <a:spcBef>
              <a:spcPts val="0"/>
            </a:spcBef>
            <a:spcAft>
              <a:spcPts val="600"/>
            </a:spcAft>
            <a:buClrTx/>
            <a:buSzTx/>
            <a:buFontTx/>
            <a:buNone/>
            <a:tabLst/>
            <a:defRPr/>
          </a:pPr>
          <a:endParaRPr kumimoji="0" lang="nb-NO" sz="14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endParaRPr>
        </a:p>
      </xdr:txBody>
    </xdr:sp>
    <xdr:clientData/>
  </xdr:twoCellAnchor>
  <xdr:twoCellAnchor>
    <xdr:from>
      <xdr:col>1</xdr:col>
      <xdr:colOff>3022</xdr:colOff>
      <xdr:row>5</xdr:row>
      <xdr:rowOff>2076661</xdr:rowOff>
    </xdr:from>
    <xdr:to>
      <xdr:col>2</xdr:col>
      <xdr:colOff>1209675</xdr:colOff>
      <xdr:row>6</xdr:row>
      <xdr:rowOff>361244</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7189E45-F424-4758-93D8-9F740C00647D}"/>
            </a:ext>
          </a:extLst>
        </xdr:cNvPr>
        <xdr:cNvSpPr txBox="1"/>
      </xdr:nvSpPr>
      <xdr:spPr>
        <a:xfrm>
          <a:off x="660247" y="4162636"/>
          <a:ext cx="2844953" cy="551533"/>
        </a:xfrm>
        <a:prstGeom prst="rect">
          <a:avLst/>
        </a:prstGeom>
        <a:solidFill>
          <a:srgbClr val="004D5A"/>
        </a:solidFill>
      </xdr:spPr>
      <xdr:txBody>
        <a:bodyPr vertOverflow="clip" horzOverflow="clip" vert="horz" wrap="square" lIns="180000" tIns="180000" rIns="180000" bIns="180000" rtlCol="0" anchor="t" anchorCtr="0">
          <a:noAutofit/>
        </a:bodyPr>
        <a:lstStyle/>
        <a:p>
          <a:pPr algn="l">
            <a:spcAft>
              <a:spcPts val="600"/>
            </a:spcAft>
          </a:pPr>
          <a:r>
            <a:rPr lang="nb-NO" sz="1200" b="1" dirty="0">
              <a:solidFill>
                <a:schemeClr val="bg1"/>
              </a:solidFill>
              <a:latin typeface="Figtree"/>
            </a:rPr>
            <a:t>Direct</a:t>
          </a:r>
          <a:r>
            <a:rPr lang="nb-NO" sz="1200" b="1" baseline="0" dirty="0">
              <a:solidFill>
                <a:schemeClr val="bg1"/>
              </a:solidFill>
              <a:latin typeface="Figtree"/>
            </a:rPr>
            <a:t> link to the </a:t>
          </a:r>
          <a:r>
            <a:rPr lang="nb-NO" sz="1200" b="1" dirty="0">
              <a:solidFill>
                <a:schemeClr val="bg1"/>
              </a:solidFill>
              <a:latin typeface="Figtree"/>
            </a:rPr>
            <a:t>Guidelines</a:t>
          </a:r>
          <a:r>
            <a:rPr lang="nb-NO" sz="1200" b="1" baseline="0" dirty="0">
              <a:solidFill>
                <a:schemeClr val="bg1"/>
              </a:solidFill>
              <a:latin typeface="Figtree"/>
            </a:rPr>
            <a:t> </a:t>
          </a:r>
          <a:r>
            <a:rPr lang="nb-NO" sz="1200" b="1" u="sng" baseline="0" dirty="0">
              <a:solidFill>
                <a:schemeClr val="bg1"/>
              </a:solidFill>
              <a:latin typeface="Figtree"/>
            </a:rPr>
            <a:t>here</a:t>
          </a:r>
          <a:r>
            <a:rPr lang="nb-NO" sz="1200" b="1" baseline="0" dirty="0">
              <a:solidFill>
                <a:schemeClr val="bg1"/>
              </a:solidFill>
              <a:latin typeface="Figtree"/>
            </a:rPr>
            <a:t>. </a:t>
          </a:r>
          <a:endParaRPr lang="nb-NO" sz="1200" b="1" dirty="0">
            <a:solidFill>
              <a:schemeClr val="bg1"/>
            </a:solidFill>
            <a:latin typeface="Figtree"/>
          </a:endParaRPr>
        </a:p>
      </xdr:txBody>
    </xdr:sp>
    <xdr:clientData/>
  </xdr:twoCellAnchor>
  <xdr:twoCellAnchor editAs="oneCell">
    <xdr:from>
      <xdr:col>3</xdr:col>
      <xdr:colOff>6146283</xdr:colOff>
      <xdr:row>8</xdr:row>
      <xdr:rowOff>130424</xdr:rowOff>
    </xdr:from>
    <xdr:to>
      <xdr:col>3</xdr:col>
      <xdr:colOff>8517998</xdr:colOff>
      <xdr:row>8</xdr:row>
      <xdr:rowOff>402920</xdr:rowOff>
    </xdr:to>
    <xdr:pic>
      <xdr:nvPicPr>
        <xdr:cNvPr id="20" name="Picture 19">
          <a:extLst>
            <a:ext uri="{FF2B5EF4-FFF2-40B4-BE49-F238E27FC236}">
              <a16:creationId xmlns:a16="http://schemas.microsoft.com/office/drawing/2014/main" id="{D6348471-C016-4AC1-B235-B28F2ED8801C}"/>
            </a:ext>
          </a:extLst>
        </xdr:cNvPr>
        <xdr:cNvPicPr>
          <a:picLocks noChangeAspect="1"/>
        </xdr:cNvPicPr>
      </xdr:nvPicPr>
      <xdr:blipFill>
        <a:blip xmlns:r="http://schemas.openxmlformats.org/officeDocument/2006/relationships" r:embed="rId4"/>
        <a:stretch>
          <a:fillRect/>
        </a:stretch>
      </xdr:blipFill>
      <xdr:spPr>
        <a:xfrm>
          <a:off x="12995212" y="10313103"/>
          <a:ext cx="2373302" cy="27884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6197451</xdr:colOff>
      <xdr:row>7</xdr:row>
      <xdr:rowOff>1970280</xdr:rowOff>
    </xdr:from>
    <xdr:to>
      <xdr:col>3</xdr:col>
      <xdr:colOff>8383609</xdr:colOff>
      <xdr:row>7</xdr:row>
      <xdr:rowOff>2359887</xdr:rowOff>
    </xdr:to>
    <xdr:pic>
      <xdr:nvPicPr>
        <xdr:cNvPr id="27" name="Picture 26">
          <a:extLst>
            <a:ext uri="{FF2B5EF4-FFF2-40B4-BE49-F238E27FC236}">
              <a16:creationId xmlns:a16="http://schemas.microsoft.com/office/drawing/2014/main" id="{1FC673CE-57E2-4ED8-B17C-133E4D3EBE93}"/>
            </a:ext>
          </a:extLst>
        </xdr:cNvPr>
        <xdr:cNvPicPr>
          <a:picLocks noChangeAspect="1"/>
        </xdr:cNvPicPr>
      </xdr:nvPicPr>
      <xdr:blipFill>
        <a:blip xmlns:r="http://schemas.openxmlformats.org/officeDocument/2006/relationships" r:embed="rId5"/>
        <a:stretch>
          <a:fillRect/>
        </a:stretch>
      </xdr:blipFill>
      <xdr:spPr>
        <a:xfrm>
          <a:off x="13046380" y="6952007"/>
          <a:ext cx="2187745" cy="384843"/>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6473486</xdr:colOff>
      <xdr:row>7</xdr:row>
      <xdr:rowOff>3822684</xdr:rowOff>
    </xdr:from>
    <xdr:to>
      <xdr:col>3</xdr:col>
      <xdr:colOff>8289929</xdr:colOff>
      <xdr:row>7</xdr:row>
      <xdr:rowOff>4287915</xdr:rowOff>
    </xdr:to>
    <xdr:pic>
      <xdr:nvPicPr>
        <xdr:cNvPr id="28" name="Picture 27">
          <a:extLst>
            <a:ext uri="{FF2B5EF4-FFF2-40B4-BE49-F238E27FC236}">
              <a16:creationId xmlns:a16="http://schemas.microsoft.com/office/drawing/2014/main" id="{EC0BDB06-E861-4E3F-AD12-7A7554CAD44E}"/>
            </a:ext>
          </a:extLst>
        </xdr:cNvPr>
        <xdr:cNvPicPr>
          <a:picLocks noChangeAspect="1"/>
        </xdr:cNvPicPr>
      </xdr:nvPicPr>
      <xdr:blipFill>
        <a:blip xmlns:r="http://schemas.openxmlformats.org/officeDocument/2006/relationships" r:embed="rId6"/>
        <a:stretch>
          <a:fillRect/>
        </a:stretch>
      </xdr:blipFill>
      <xdr:spPr>
        <a:xfrm>
          <a:off x="13322415" y="8804411"/>
          <a:ext cx="1805329" cy="465231"/>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6762524</xdr:colOff>
      <xdr:row>7</xdr:row>
      <xdr:rowOff>4774057</xdr:rowOff>
    </xdr:from>
    <xdr:to>
      <xdr:col>3</xdr:col>
      <xdr:colOff>7870676</xdr:colOff>
      <xdr:row>8</xdr:row>
      <xdr:rowOff>35946</xdr:rowOff>
    </xdr:to>
    <xdr:pic>
      <xdr:nvPicPr>
        <xdr:cNvPr id="29" name="Picture 28">
          <a:extLst>
            <a:ext uri="{FF2B5EF4-FFF2-40B4-BE49-F238E27FC236}">
              <a16:creationId xmlns:a16="http://schemas.microsoft.com/office/drawing/2014/main" id="{E12BB1CC-8BFE-47EB-9E76-9B521B7C28B8}"/>
            </a:ext>
          </a:extLst>
        </xdr:cNvPr>
        <xdr:cNvPicPr>
          <a:picLocks noChangeAspect="1"/>
        </xdr:cNvPicPr>
      </xdr:nvPicPr>
      <xdr:blipFill>
        <a:blip xmlns:r="http://schemas.openxmlformats.org/officeDocument/2006/relationships" r:embed="rId7"/>
        <a:stretch>
          <a:fillRect/>
        </a:stretch>
      </xdr:blipFill>
      <xdr:spPr>
        <a:xfrm>
          <a:off x="13611453" y="9755784"/>
          <a:ext cx="1112913" cy="462842"/>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5612418</xdr:colOff>
      <xdr:row>7</xdr:row>
      <xdr:rowOff>3066952</xdr:rowOff>
    </xdr:from>
    <xdr:to>
      <xdr:col>3</xdr:col>
      <xdr:colOff>9090632</xdr:colOff>
      <xdr:row>7</xdr:row>
      <xdr:rowOff>3754662</xdr:rowOff>
    </xdr:to>
    <xdr:pic>
      <xdr:nvPicPr>
        <xdr:cNvPr id="30" name="Picture 29">
          <a:extLst>
            <a:ext uri="{FF2B5EF4-FFF2-40B4-BE49-F238E27FC236}">
              <a16:creationId xmlns:a16="http://schemas.microsoft.com/office/drawing/2014/main" id="{39066865-FE8F-4034-3E91-9A2B2D961355}"/>
            </a:ext>
          </a:extLst>
        </xdr:cNvPr>
        <xdr:cNvPicPr>
          <a:picLocks noChangeAspect="1"/>
        </xdr:cNvPicPr>
      </xdr:nvPicPr>
      <xdr:blipFill>
        <a:blip xmlns:r="http://schemas.openxmlformats.org/officeDocument/2006/relationships" r:embed="rId8"/>
        <a:stretch>
          <a:fillRect/>
        </a:stretch>
      </xdr:blipFill>
      <xdr:spPr>
        <a:xfrm>
          <a:off x="12461347" y="8048679"/>
          <a:ext cx="3465512" cy="690884"/>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2712468</xdr:colOff>
      <xdr:row>11</xdr:row>
      <xdr:rowOff>47037</xdr:rowOff>
    </xdr:from>
    <xdr:to>
      <xdr:col>9</xdr:col>
      <xdr:colOff>1488</xdr:colOff>
      <xdr:row>17</xdr:row>
      <xdr:rowOff>0</xdr:rowOff>
    </xdr:to>
    <xdr:sp macro="" textlink="">
      <xdr:nvSpPr>
        <xdr:cNvPr id="9" name="TextBox 8">
          <a:extLst>
            <a:ext uri="{FF2B5EF4-FFF2-40B4-BE49-F238E27FC236}">
              <a16:creationId xmlns:a16="http://schemas.microsoft.com/office/drawing/2014/main" id="{E08186DD-652C-4F1D-9D2C-FC2F76C066BC}"/>
            </a:ext>
          </a:extLst>
        </xdr:cNvPr>
        <xdr:cNvSpPr txBox="1"/>
      </xdr:nvSpPr>
      <xdr:spPr>
        <a:xfrm>
          <a:off x="17137159" y="4617469"/>
          <a:ext cx="7982107" cy="1207284"/>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Overview of Progress Towards Target per Topic:</a:t>
          </a:r>
        </a:p>
        <a:p>
          <a:pPr algn="l">
            <a:spcAft>
              <a:spcPts val="600"/>
            </a:spcAft>
          </a:pPr>
          <a:r>
            <a:rPr lang="nb-NO" sz="1100" b="1" baseline="0" dirty="0">
              <a:solidFill>
                <a:schemeClr val="bg1"/>
              </a:solidFill>
            </a:rPr>
            <a:t>(How Close the Status is to Meet the Target for each Topic)</a:t>
          </a:r>
        </a:p>
      </xdr:txBody>
    </xdr:sp>
    <xdr:clientData/>
  </xdr:twoCellAnchor>
  <xdr:twoCellAnchor editAs="oneCell">
    <xdr:from>
      <xdr:col>0</xdr:col>
      <xdr:colOff>160683</xdr:colOff>
      <xdr:row>0</xdr:row>
      <xdr:rowOff>3175</xdr:rowOff>
    </xdr:from>
    <xdr:to>
      <xdr:col>2</xdr:col>
      <xdr:colOff>1257127</xdr:colOff>
      <xdr:row>1</xdr:row>
      <xdr:rowOff>513670</xdr:rowOff>
    </xdr:to>
    <xdr:pic>
      <xdr:nvPicPr>
        <xdr:cNvPr id="2" name="Picture 1">
          <a:extLst>
            <a:ext uri="{FF2B5EF4-FFF2-40B4-BE49-F238E27FC236}">
              <a16:creationId xmlns:a16="http://schemas.microsoft.com/office/drawing/2014/main" id="{D27DA2DE-3CD6-4E4B-8260-177E3C97DBCE}"/>
            </a:ext>
          </a:extLst>
        </xdr:cNvPr>
        <xdr:cNvPicPr>
          <a:picLocks noChangeAspect="1"/>
        </xdr:cNvPicPr>
      </xdr:nvPicPr>
      <xdr:blipFill>
        <a:blip xmlns:r="http://schemas.openxmlformats.org/officeDocument/2006/relationships" r:embed="rId1"/>
        <a:stretch>
          <a:fillRect/>
        </a:stretch>
      </xdr:blipFill>
      <xdr:spPr>
        <a:xfrm>
          <a:off x="160683" y="3175"/>
          <a:ext cx="3432140" cy="1115788"/>
        </a:xfrm>
        <a:prstGeom prst="rect">
          <a:avLst/>
        </a:prstGeom>
      </xdr:spPr>
    </xdr:pic>
    <xdr:clientData/>
  </xdr:twoCellAnchor>
  <xdr:twoCellAnchor>
    <xdr:from>
      <xdr:col>8</xdr:col>
      <xdr:colOff>3440</xdr:colOff>
      <xdr:row>17</xdr:row>
      <xdr:rowOff>1730</xdr:rowOff>
    </xdr:from>
    <xdr:to>
      <xdr:col>8</xdr:col>
      <xdr:colOff>7961923</xdr:colOff>
      <xdr:row>45</xdr:row>
      <xdr:rowOff>133350</xdr:rowOff>
    </xdr:to>
    <xdr:graphicFrame macro="">
      <xdr:nvGraphicFramePr>
        <xdr:cNvPr id="5" name="Chart 4">
          <a:extLst>
            <a:ext uri="{FF2B5EF4-FFF2-40B4-BE49-F238E27FC236}">
              <a16:creationId xmlns:a16="http://schemas.microsoft.com/office/drawing/2014/main" id="{5D46C163-41B8-46A4-ABA5-1EE42328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xdr:colOff>
      <xdr:row>54</xdr:row>
      <xdr:rowOff>176773</xdr:rowOff>
    </xdr:from>
    <xdr:to>
      <xdr:col>5</xdr:col>
      <xdr:colOff>1601507</xdr:colOff>
      <xdr:row>86</xdr:row>
      <xdr:rowOff>93321</xdr:rowOff>
    </xdr:to>
    <xdr:graphicFrame macro="">
      <xdr:nvGraphicFramePr>
        <xdr:cNvPr id="6" name="Chart 5">
          <a:extLst>
            <a:ext uri="{FF2B5EF4-FFF2-40B4-BE49-F238E27FC236}">
              <a16:creationId xmlns:a16="http://schemas.microsoft.com/office/drawing/2014/main" id="{CDF81141-865B-44C6-ADA5-A31AA565E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1060</xdr:colOff>
      <xdr:row>54</xdr:row>
      <xdr:rowOff>179566</xdr:rowOff>
    </xdr:from>
    <xdr:to>
      <xdr:col>8</xdr:col>
      <xdr:colOff>7965586</xdr:colOff>
      <xdr:row>88</xdr:row>
      <xdr:rowOff>38367</xdr:rowOff>
    </xdr:to>
    <xdr:graphicFrame macro="">
      <xdr:nvGraphicFramePr>
        <xdr:cNvPr id="7" name="Chart 6">
          <a:extLst>
            <a:ext uri="{FF2B5EF4-FFF2-40B4-BE49-F238E27FC236}">
              <a16:creationId xmlns:a16="http://schemas.microsoft.com/office/drawing/2014/main" id="{9CCDE3E6-1D24-4D8B-9508-D8EF8328C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27216</xdr:colOff>
      <xdr:row>17</xdr:row>
      <xdr:rowOff>81643</xdr:rowOff>
    </xdr:from>
    <xdr:to>
      <xdr:col>7</xdr:col>
      <xdr:colOff>534046</xdr:colOff>
      <xdr:row>47</xdr:row>
      <xdr:rowOff>54428</xdr:rowOff>
    </xdr:to>
    <xdr:graphicFrame macro="">
      <xdr:nvGraphicFramePr>
        <xdr:cNvPr id="3" name="Chart 2">
          <a:extLst>
            <a:ext uri="{FF2B5EF4-FFF2-40B4-BE49-F238E27FC236}">
              <a16:creationId xmlns:a16="http://schemas.microsoft.com/office/drawing/2014/main" id="{E7491536-0389-4426-8E8E-E98F6E366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11</xdr:row>
      <xdr:rowOff>47037</xdr:rowOff>
    </xdr:from>
    <xdr:to>
      <xdr:col>7</xdr:col>
      <xdr:colOff>765604</xdr:colOff>
      <xdr:row>17</xdr:row>
      <xdr:rowOff>0</xdr:rowOff>
    </xdr:to>
    <xdr:grpSp>
      <xdr:nvGrpSpPr>
        <xdr:cNvPr id="11" name="Group 10">
          <a:extLst>
            <a:ext uri="{FF2B5EF4-FFF2-40B4-BE49-F238E27FC236}">
              <a16:creationId xmlns:a16="http://schemas.microsoft.com/office/drawing/2014/main" id="{DC0BC9B8-FB3A-4C87-841E-C993F6BB83B8}"/>
            </a:ext>
          </a:extLst>
        </xdr:cNvPr>
        <xdr:cNvGrpSpPr/>
      </xdr:nvGrpSpPr>
      <xdr:grpSpPr>
        <a:xfrm>
          <a:off x="708660" y="4569507"/>
          <a:ext cx="14493881" cy="1196293"/>
          <a:chOff x="729934" y="19740561"/>
          <a:chExt cx="15299406" cy="1310533"/>
        </a:xfrm>
      </xdr:grpSpPr>
      <xdr:sp macro="" textlink="">
        <xdr:nvSpPr>
          <xdr:cNvPr id="12" name="TextBox 11">
            <a:extLst>
              <a:ext uri="{FF2B5EF4-FFF2-40B4-BE49-F238E27FC236}">
                <a16:creationId xmlns:a16="http://schemas.microsoft.com/office/drawing/2014/main" id="{C6146FC3-A914-5873-D364-29ADF37A0A76}"/>
              </a:ext>
            </a:extLst>
          </xdr:cNvPr>
          <xdr:cNvSpPr txBox="1"/>
        </xdr:nvSpPr>
        <xdr:spPr>
          <a:xfrm>
            <a:off x="729934" y="19740561"/>
            <a:ext cx="15299406"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Overview of Performance Status and Targets per Topic:</a:t>
            </a:r>
          </a:p>
        </xdr:txBody>
      </xdr:sp>
      <xdr:sp macro="" textlink="">
        <xdr:nvSpPr>
          <xdr:cNvPr id="13" name="TextBox 12">
            <a:extLst>
              <a:ext uri="{FF2B5EF4-FFF2-40B4-BE49-F238E27FC236}">
                <a16:creationId xmlns:a16="http://schemas.microsoft.com/office/drawing/2014/main" id="{92DEC174-175B-64A8-B0AD-D1EEEDF4BDC4}"/>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14" name="TextBox 13">
            <a:extLst>
              <a:ext uri="{FF2B5EF4-FFF2-40B4-BE49-F238E27FC236}">
                <a16:creationId xmlns:a16="http://schemas.microsoft.com/office/drawing/2014/main" id="{5781AA19-7EB9-CF95-6395-7C53EBD53254}"/>
              </a:ext>
            </a:extLst>
          </xdr:cNvPr>
          <xdr:cNvSpPr txBox="1"/>
        </xdr:nvSpPr>
        <xdr:spPr>
          <a:xfrm>
            <a:off x="6782815" y="20576152"/>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  Not Initiated</a:t>
            </a:r>
          </a:p>
        </xdr:txBody>
      </xdr:sp>
      <xdr:sp macro="" textlink="">
        <xdr:nvSpPr>
          <xdr:cNvPr id="15" name="TextBox 14">
            <a:extLst>
              <a:ext uri="{FF2B5EF4-FFF2-40B4-BE49-F238E27FC236}">
                <a16:creationId xmlns:a16="http://schemas.microsoft.com/office/drawing/2014/main" id="{13E8B12A-C9EB-3ACB-53AD-A5A43DBE28CF}"/>
              </a:ext>
            </a:extLst>
          </xdr:cNvPr>
          <xdr:cNvSpPr txBox="1"/>
        </xdr:nvSpPr>
        <xdr:spPr>
          <a:xfrm>
            <a:off x="9918035" y="20576152"/>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16" name="TextBox 15">
            <a:extLst>
              <a:ext uri="{FF2B5EF4-FFF2-40B4-BE49-F238E27FC236}">
                <a16:creationId xmlns:a16="http://schemas.microsoft.com/office/drawing/2014/main" id="{1F38209D-5521-B3CF-FC08-D3944F51B8FB}"/>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17" name="TextBox 16">
            <a:extLst>
              <a:ext uri="{FF2B5EF4-FFF2-40B4-BE49-F238E27FC236}">
                <a16:creationId xmlns:a16="http://schemas.microsoft.com/office/drawing/2014/main" id="{FCF1A35A-01A0-7641-4626-6188DD28BEDE}"/>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    Advanced</a:t>
            </a:r>
          </a:p>
        </xdr:txBody>
      </xdr:sp>
    </xdr:grpSp>
    <xdr:clientData/>
  </xdr:twoCellAnchor>
  <xdr:twoCellAnchor>
    <xdr:from>
      <xdr:col>0</xdr:col>
      <xdr:colOff>677334</xdr:colOff>
      <xdr:row>39</xdr:row>
      <xdr:rowOff>72673</xdr:rowOff>
    </xdr:from>
    <xdr:to>
      <xdr:col>3</xdr:col>
      <xdr:colOff>9522</xdr:colOff>
      <xdr:row>41</xdr:row>
      <xdr:rowOff>104763</xdr:rowOff>
    </xdr:to>
    <xdr:sp macro="" textlink="">
      <xdr:nvSpPr>
        <xdr:cNvPr id="18" name="Arrow: Pentagon 17">
          <a:extLst>
            <a:ext uri="{FF2B5EF4-FFF2-40B4-BE49-F238E27FC236}">
              <a16:creationId xmlns:a16="http://schemas.microsoft.com/office/drawing/2014/main" id="{7BA42B78-6C3A-4AAD-B39B-B34BB359E10E}"/>
            </a:ext>
          </a:extLst>
        </xdr:cNvPr>
        <xdr:cNvSpPr/>
      </xdr:nvSpPr>
      <xdr:spPr>
        <a:xfrm>
          <a:off x="677334" y="8232423"/>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Disclosure</a:t>
          </a:r>
        </a:p>
      </xdr:txBody>
    </xdr:sp>
    <xdr:clientData/>
  </xdr:twoCellAnchor>
  <xdr:twoCellAnchor>
    <xdr:from>
      <xdr:col>1</xdr:col>
      <xdr:colOff>0</xdr:colOff>
      <xdr:row>36</xdr:row>
      <xdr:rowOff>150789</xdr:rowOff>
    </xdr:from>
    <xdr:to>
      <xdr:col>3</xdr:col>
      <xdr:colOff>20105</xdr:colOff>
      <xdr:row>39</xdr:row>
      <xdr:rowOff>3398</xdr:rowOff>
    </xdr:to>
    <xdr:sp macro="" textlink="">
      <xdr:nvSpPr>
        <xdr:cNvPr id="19" name="Arrow: Pentagon 18">
          <a:extLst>
            <a:ext uri="{FF2B5EF4-FFF2-40B4-BE49-F238E27FC236}">
              <a16:creationId xmlns:a16="http://schemas.microsoft.com/office/drawing/2014/main" id="{0DE3AF16-9DB9-44DE-AAD2-DFBBA8B41AC8}"/>
            </a:ext>
          </a:extLst>
        </xdr:cNvPr>
        <xdr:cNvSpPr/>
      </xdr:nvSpPr>
      <xdr:spPr>
        <a:xfrm>
          <a:off x="687917" y="7770789"/>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Taxation</a:t>
          </a:r>
        </a:p>
      </xdr:txBody>
    </xdr:sp>
    <xdr:clientData/>
  </xdr:twoCellAnchor>
  <xdr:twoCellAnchor>
    <xdr:from>
      <xdr:col>1</xdr:col>
      <xdr:colOff>0</xdr:colOff>
      <xdr:row>34</xdr:row>
      <xdr:rowOff>45967</xdr:rowOff>
    </xdr:from>
    <xdr:to>
      <xdr:col>3</xdr:col>
      <xdr:colOff>20105</xdr:colOff>
      <xdr:row>36</xdr:row>
      <xdr:rowOff>81518</xdr:rowOff>
    </xdr:to>
    <xdr:sp macro="" textlink="">
      <xdr:nvSpPr>
        <xdr:cNvPr id="20" name="Arrow: Pentagon 19">
          <a:extLst>
            <a:ext uri="{FF2B5EF4-FFF2-40B4-BE49-F238E27FC236}">
              <a16:creationId xmlns:a16="http://schemas.microsoft.com/office/drawing/2014/main" id="{9B9E1740-C5BA-4C92-9246-615725A9C319}"/>
            </a:ext>
          </a:extLst>
        </xdr:cNvPr>
        <xdr:cNvSpPr/>
      </xdr:nvSpPr>
      <xdr:spPr>
        <a:xfrm>
          <a:off x="687917" y="7306134"/>
          <a:ext cx="3459688" cy="39538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Competition</a:t>
          </a:r>
        </a:p>
      </xdr:txBody>
    </xdr:sp>
    <xdr:clientData/>
  </xdr:twoCellAnchor>
  <xdr:twoCellAnchor>
    <xdr:from>
      <xdr:col>1</xdr:col>
      <xdr:colOff>0</xdr:colOff>
      <xdr:row>31</xdr:row>
      <xdr:rowOff>124087</xdr:rowOff>
    </xdr:from>
    <xdr:to>
      <xdr:col>3</xdr:col>
      <xdr:colOff>20105</xdr:colOff>
      <xdr:row>33</xdr:row>
      <xdr:rowOff>156613</xdr:rowOff>
    </xdr:to>
    <xdr:sp macro="" textlink="">
      <xdr:nvSpPr>
        <xdr:cNvPr id="21" name="Arrow: Pentagon 20">
          <a:extLst>
            <a:ext uri="{FF2B5EF4-FFF2-40B4-BE49-F238E27FC236}">
              <a16:creationId xmlns:a16="http://schemas.microsoft.com/office/drawing/2014/main" id="{75B53BAB-AF2A-4BEC-8AB9-B1E001688D00}"/>
            </a:ext>
          </a:extLst>
        </xdr:cNvPr>
        <xdr:cNvSpPr/>
      </xdr:nvSpPr>
      <xdr:spPr>
        <a:xfrm>
          <a:off x="687917" y="6844504"/>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Science, Tech &amp; Innovation</a:t>
          </a:r>
        </a:p>
      </xdr:txBody>
    </xdr:sp>
    <xdr:clientData/>
  </xdr:twoCellAnchor>
  <xdr:twoCellAnchor>
    <xdr:from>
      <xdr:col>1</xdr:col>
      <xdr:colOff>0</xdr:colOff>
      <xdr:row>29</xdr:row>
      <xdr:rowOff>22292</xdr:rowOff>
    </xdr:from>
    <xdr:to>
      <xdr:col>3</xdr:col>
      <xdr:colOff>20105</xdr:colOff>
      <xdr:row>31</xdr:row>
      <xdr:rowOff>54816</xdr:rowOff>
    </xdr:to>
    <xdr:sp macro="" textlink="">
      <xdr:nvSpPr>
        <xdr:cNvPr id="22" name="Arrow: Pentagon 21">
          <a:extLst>
            <a:ext uri="{FF2B5EF4-FFF2-40B4-BE49-F238E27FC236}">
              <a16:creationId xmlns:a16="http://schemas.microsoft.com/office/drawing/2014/main" id="{76877EB9-C58A-442B-AC0C-9711DB44ABE9}"/>
            </a:ext>
          </a:extLst>
        </xdr:cNvPr>
        <xdr:cNvSpPr/>
      </xdr:nvSpPr>
      <xdr:spPr>
        <a:xfrm>
          <a:off x="687917" y="6382875"/>
          <a:ext cx="3459688" cy="39235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Bribery &amp; Corruption</a:t>
          </a:r>
        </a:p>
      </xdr:txBody>
    </xdr:sp>
    <xdr:clientData/>
  </xdr:twoCellAnchor>
  <xdr:twoCellAnchor>
    <xdr:from>
      <xdr:col>1</xdr:col>
      <xdr:colOff>0</xdr:colOff>
      <xdr:row>26</xdr:row>
      <xdr:rowOff>100848</xdr:rowOff>
    </xdr:from>
    <xdr:to>
      <xdr:col>3</xdr:col>
      <xdr:colOff>20105</xdr:colOff>
      <xdr:row>28</xdr:row>
      <xdr:rowOff>132937</xdr:rowOff>
    </xdr:to>
    <xdr:sp macro="" textlink="">
      <xdr:nvSpPr>
        <xdr:cNvPr id="23" name="Arrow: Pentagon 22">
          <a:extLst>
            <a:ext uri="{FF2B5EF4-FFF2-40B4-BE49-F238E27FC236}">
              <a16:creationId xmlns:a16="http://schemas.microsoft.com/office/drawing/2014/main" id="{CB1E3745-15CB-468D-8C8F-9B7B837297F3}"/>
            </a:ext>
          </a:extLst>
        </xdr:cNvPr>
        <xdr:cNvSpPr/>
      </xdr:nvSpPr>
      <xdr:spPr>
        <a:xfrm>
          <a:off x="687917" y="5921681"/>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Environment</a:t>
          </a:r>
          <a:r>
            <a:rPr lang="nb-NO" sz="1100" baseline="0" dirty="0" err="1">
              <a:solidFill>
                <a:schemeClr val="bg1"/>
              </a:solidFill>
            </a:rPr>
            <a:t> </a:t>
          </a:r>
          <a:endParaRPr lang="nb-NO" sz="1100" dirty="0" err="1">
            <a:solidFill>
              <a:schemeClr val="bg1"/>
            </a:solidFill>
          </a:endParaRPr>
        </a:p>
      </xdr:txBody>
    </xdr:sp>
    <xdr:clientData/>
  </xdr:twoCellAnchor>
  <xdr:twoCellAnchor>
    <xdr:from>
      <xdr:col>1</xdr:col>
      <xdr:colOff>0</xdr:colOff>
      <xdr:row>23</xdr:row>
      <xdr:rowOff>178967</xdr:rowOff>
    </xdr:from>
    <xdr:to>
      <xdr:col>3</xdr:col>
      <xdr:colOff>20105</xdr:colOff>
      <xdr:row>26</xdr:row>
      <xdr:rowOff>31577</xdr:rowOff>
    </xdr:to>
    <xdr:sp macro="" textlink="">
      <xdr:nvSpPr>
        <xdr:cNvPr id="24" name="Arrow: Pentagon 23">
          <a:extLst>
            <a:ext uri="{FF2B5EF4-FFF2-40B4-BE49-F238E27FC236}">
              <a16:creationId xmlns:a16="http://schemas.microsoft.com/office/drawing/2014/main" id="{7AB0C1D7-F7D5-49B3-830E-A784CA7C686D}"/>
            </a:ext>
          </a:extLst>
        </xdr:cNvPr>
        <xdr:cNvSpPr/>
      </xdr:nvSpPr>
      <xdr:spPr>
        <a:xfrm>
          <a:off x="687917" y="5460050"/>
          <a:ext cx="3459688" cy="39236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Employment and Ind. Relations</a:t>
          </a:r>
        </a:p>
      </xdr:txBody>
    </xdr:sp>
    <xdr:clientData/>
  </xdr:twoCellAnchor>
  <xdr:twoCellAnchor>
    <xdr:from>
      <xdr:col>1</xdr:col>
      <xdr:colOff>0</xdr:colOff>
      <xdr:row>21</xdr:row>
      <xdr:rowOff>77170</xdr:rowOff>
    </xdr:from>
    <xdr:to>
      <xdr:col>3</xdr:col>
      <xdr:colOff>20105</xdr:colOff>
      <xdr:row>23</xdr:row>
      <xdr:rowOff>109696</xdr:rowOff>
    </xdr:to>
    <xdr:sp macro="" textlink="">
      <xdr:nvSpPr>
        <xdr:cNvPr id="25" name="Arrow: Pentagon 24">
          <a:extLst>
            <a:ext uri="{FF2B5EF4-FFF2-40B4-BE49-F238E27FC236}">
              <a16:creationId xmlns:a16="http://schemas.microsoft.com/office/drawing/2014/main" id="{AEDAE635-4223-417D-8E07-9B2EB951C315}"/>
            </a:ext>
          </a:extLst>
        </xdr:cNvPr>
        <xdr:cNvSpPr/>
      </xdr:nvSpPr>
      <xdr:spPr>
        <a:xfrm>
          <a:off x="687917" y="4998420"/>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Human Rights</a:t>
          </a:r>
        </a:p>
      </xdr:txBody>
    </xdr:sp>
    <xdr:clientData/>
  </xdr:twoCellAnchor>
  <xdr:twoCellAnchor>
    <xdr:from>
      <xdr:col>1</xdr:col>
      <xdr:colOff>0</xdr:colOff>
      <xdr:row>18</xdr:row>
      <xdr:rowOff>155726</xdr:rowOff>
    </xdr:from>
    <xdr:to>
      <xdr:col>3</xdr:col>
      <xdr:colOff>20105</xdr:colOff>
      <xdr:row>21</xdr:row>
      <xdr:rowOff>7899</xdr:rowOff>
    </xdr:to>
    <xdr:sp macro="" textlink="">
      <xdr:nvSpPr>
        <xdr:cNvPr id="26" name="Arrow: Pentagon 25">
          <a:extLst>
            <a:ext uri="{FF2B5EF4-FFF2-40B4-BE49-F238E27FC236}">
              <a16:creationId xmlns:a16="http://schemas.microsoft.com/office/drawing/2014/main" id="{248FBEB1-D965-425F-91C5-B9B8F5AE4092}"/>
            </a:ext>
          </a:extLst>
        </xdr:cNvPr>
        <xdr:cNvSpPr/>
      </xdr:nvSpPr>
      <xdr:spPr>
        <a:xfrm>
          <a:off x="687917" y="4537226"/>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General</a:t>
          </a:r>
          <a:r>
            <a:rPr lang="nb-NO" sz="1100" baseline="0" dirty="0" err="1">
              <a:solidFill>
                <a:schemeClr val="bg1"/>
              </a:solidFill>
            </a:rPr>
            <a:t> Policies</a:t>
          </a:r>
        </a:p>
      </xdr:txBody>
    </xdr:sp>
    <xdr:clientData/>
  </xdr:twoCellAnchor>
  <xdr:twoCellAnchor>
    <xdr:from>
      <xdr:col>1</xdr:col>
      <xdr:colOff>0</xdr:colOff>
      <xdr:row>42</xdr:row>
      <xdr:rowOff>-1</xdr:rowOff>
    </xdr:from>
    <xdr:to>
      <xdr:col>3</xdr:col>
      <xdr:colOff>12545</xdr:colOff>
      <xdr:row>44</xdr:row>
      <xdr:rowOff>32090</xdr:rowOff>
    </xdr:to>
    <xdr:sp macro="" textlink="">
      <xdr:nvSpPr>
        <xdr:cNvPr id="27" name="Arrow: Pentagon 26">
          <a:extLst>
            <a:ext uri="{FF2B5EF4-FFF2-40B4-BE49-F238E27FC236}">
              <a16:creationId xmlns:a16="http://schemas.microsoft.com/office/drawing/2014/main" id="{EB020F97-141F-47FA-BD98-629A1B897C32}"/>
            </a:ext>
          </a:extLst>
        </xdr:cNvPr>
        <xdr:cNvSpPr/>
      </xdr:nvSpPr>
      <xdr:spPr>
        <a:xfrm>
          <a:off x="680357" y="8245928"/>
          <a:ext cx="3455152" cy="38587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Interests</a:t>
          </a:r>
        </a:p>
      </xdr:txBody>
    </xdr:sp>
    <xdr:clientData/>
  </xdr:twoCellAnchor>
  <xdr:twoCellAnchor>
    <xdr:from>
      <xdr:col>1</xdr:col>
      <xdr:colOff>12170</xdr:colOff>
      <xdr:row>4</xdr:row>
      <xdr:rowOff>77280</xdr:rowOff>
    </xdr:from>
    <xdr:to>
      <xdr:col>8</xdr:col>
      <xdr:colOff>7798330</xdr:colOff>
      <xdr:row>5</xdr:row>
      <xdr:rowOff>1062260</xdr:rowOff>
    </xdr:to>
    <xdr:sp macro="" textlink="">
      <xdr:nvSpPr>
        <xdr:cNvPr id="4" name="TextBox 3">
          <a:extLst>
            <a:ext uri="{FF2B5EF4-FFF2-40B4-BE49-F238E27FC236}">
              <a16:creationId xmlns:a16="http://schemas.microsoft.com/office/drawing/2014/main" id="{4CEA73C3-7C4C-4161-9A5F-4222E0331A23}"/>
            </a:ext>
          </a:extLst>
        </xdr:cNvPr>
        <xdr:cNvSpPr txBox="1"/>
      </xdr:nvSpPr>
      <xdr:spPr>
        <a:xfrm>
          <a:off x="695095" y="1802563"/>
          <a:ext cx="23331678" cy="1164697"/>
        </a:xfrm>
        <a:prstGeom prst="rect">
          <a:avLst/>
        </a:prstGeom>
        <a:solidFill>
          <a:sysClr val="window" lastClr="FFFFFF"/>
        </a:solidFill>
      </xdr:spPr>
      <xdr:txBody>
        <a:bodyPr vertOverflow="clip" horzOverflow="clip" vert="horz" wrap="square" lIns="0" tIns="0" rIns="0" bIns="0" rtlCol="0" anchor="t" anchorCtr="0">
          <a:noAutofit/>
        </a:bodyPr>
        <a:lstStyle/>
        <a:p>
          <a:pPr algn="l">
            <a:spcAft>
              <a:spcPts val="600"/>
            </a:spcAft>
          </a:pPr>
          <a:r>
            <a:rPr lang="nb-NO" sz="1400" b="1" dirty="0">
              <a:solidFill>
                <a:sysClr val="windowText" lastClr="000000"/>
              </a:solidFill>
              <a:latin typeface="Figtree"/>
            </a:rPr>
            <a:t>Purpose of the Dashboard</a:t>
          </a:r>
          <a:br>
            <a:rPr lang="nb-NO" sz="1200" b="0" dirty="0">
              <a:solidFill>
                <a:sysClr val="windowText" lastClr="000000"/>
              </a:solidFill>
              <a:latin typeface="Figtree"/>
            </a:rPr>
          </a:br>
          <a:r>
            <a:rPr lang="nb-NO" sz="1200" b="0" dirty="0">
              <a:solidFill>
                <a:sysClr val="windowText" lastClr="000000"/>
              </a:solidFill>
              <a:latin typeface="Figtree"/>
            </a:rPr>
            <a:t>This dashboard provides</a:t>
          </a:r>
          <a:r>
            <a:rPr lang="nb-NO" sz="1200" b="0" baseline="0" dirty="0">
              <a:solidFill>
                <a:sysClr val="windowText" lastClr="000000"/>
              </a:solidFill>
              <a:latin typeface="Figtree"/>
            </a:rPr>
            <a:t> an overview of the company's overall </a:t>
          </a:r>
          <a:r>
            <a:rPr lang="nb-NO" sz="1200" b="0" dirty="0">
              <a:solidFill>
                <a:sysClr val="windowText" lastClr="000000"/>
              </a:solidFill>
              <a:latin typeface="Figtree"/>
            </a:rPr>
            <a:t>performance in the Responsible Business Conduct Compass.</a:t>
          </a:r>
          <a:r>
            <a:rPr lang="nb-NO" sz="1200" b="0" baseline="0" dirty="0">
              <a:solidFill>
                <a:sysClr val="windowText" lastClr="000000"/>
              </a:solidFill>
              <a:latin typeface="Figtree"/>
            </a:rPr>
            <a:t> </a:t>
          </a:r>
          <a:endParaRPr lang="nb-NO" sz="1200" b="0" dirty="0">
            <a:solidFill>
              <a:sysClr val="windowText" lastClr="000000"/>
            </a:solidFill>
            <a:latin typeface="Figtree"/>
          </a:endParaRPr>
        </a:p>
        <a:p>
          <a:pPr algn="l">
            <a:spcAft>
              <a:spcPts val="600"/>
            </a:spcAft>
          </a:pPr>
          <a:r>
            <a:rPr lang="nb-NO" sz="1200" b="0" dirty="0">
              <a:solidFill>
                <a:sysClr val="windowText" lastClr="000000"/>
              </a:solidFill>
              <a:latin typeface="Figtree"/>
            </a:rPr>
            <a:t>It can serve as a tool for providing a high-level overview and for strategic tracking, supporting continous improvement of performance in line with the OECD Guidelines. </a:t>
          </a:r>
          <a:br>
            <a:rPr lang="nb-NO" sz="1200" b="0" dirty="0">
              <a:solidFill>
                <a:sysClr val="windowText" lastClr="000000"/>
              </a:solidFill>
              <a:latin typeface="Figtree"/>
            </a:rPr>
          </a:br>
          <a:r>
            <a:rPr lang="nb-NO" sz="1200" b="0" dirty="0">
              <a:solidFill>
                <a:sysClr val="windowText" lastClr="000000"/>
              </a:solidFill>
              <a:latin typeface="Figtree"/>
            </a:rPr>
            <a:t>It provides four high-level overview charts on:</a:t>
          </a:r>
          <a:r>
            <a:rPr lang="nb-NO" sz="1200" b="0" baseline="0" dirty="0">
              <a:solidFill>
                <a:sysClr val="windowText" lastClr="000000"/>
              </a:solidFill>
              <a:latin typeface="Figtree"/>
            </a:rPr>
            <a:t> </a:t>
          </a:r>
          <a:r>
            <a:rPr lang="nb-NO" sz="1200" b="0" dirty="0">
              <a:solidFill>
                <a:sysClr val="windowText" lastClr="000000"/>
              </a:solidFill>
              <a:latin typeface="Figtree"/>
            </a:rPr>
            <a:t>the completion</a:t>
          </a:r>
          <a:r>
            <a:rPr lang="nb-NO" sz="1200" b="0" baseline="0" dirty="0">
              <a:solidFill>
                <a:sysClr val="windowText" lastClr="000000"/>
              </a:solidFill>
              <a:latin typeface="Figtree"/>
            </a:rPr>
            <a:t> of the RBC Compass, </a:t>
          </a:r>
          <a:r>
            <a:rPr lang="nb-NO" sz="1200" b="0" dirty="0">
              <a:solidFill>
                <a:sysClr val="windowText" lastClr="000000"/>
              </a:solidFill>
              <a:latin typeface="Figtree"/>
            </a:rPr>
            <a:t>performance status and targets, progress toward meeting targets, and the number of follow-up cases</a:t>
          </a:r>
          <a:r>
            <a:rPr lang="nb-NO" sz="1200" b="0" baseline="0" dirty="0">
              <a:solidFill>
                <a:sysClr val="windowText" lastClr="000000"/>
              </a:solidFill>
              <a:latin typeface="Figtree"/>
            </a:rPr>
            <a:t> </a:t>
          </a:r>
          <a:r>
            <a:rPr lang="nb-NO" sz="1200" b="0" dirty="0">
              <a:solidFill>
                <a:sysClr val="windowText" lastClr="000000"/>
              </a:solidFill>
              <a:latin typeface="Figtree"/>
            </a:rPr>
            <a:t>across all chapters of the Guidelines.</a:t>
          </a:r>
        </a:p>
        <a:p>
          <a:pPr algn="l">
            <a:spcAft>
              <a:spcPts val="600"/>
            </a:spcAft>
          </a:pPr>
          <a:endParaRPr lang="nb-NO" sz="1200" b="0" dirty="0">
            <a:solidFill>
              <a:sysClr val="windowText" lastClr="000000"/>
            </a:solidFill>
            <a:latin typeface="Figtree"/>
          </a:endParaRPr>
        </a:p>
        <a:p>
          <a:pPr algn="l">
            <a:spcAft>
              <a:spcPts val="600"/>
            </a:spcAft>
          </a:pPr>
          <a:endParaRPr lang="nb-NO" sz="1100" b="0" dirty="0">
            <a:solidFill>
              <a:sysClr val="windowText" lastClr="000000"/>
            </a:solidFill>
            <a:latin typeface="Figtree"/>
          </a:endParaRPr>
        </a:p>
      </xdr:txBody>
    </xdr:sp>
    <xdr:clientData/>
  </xdr:twoCellAnchor>
  <xdr:twoCellAnchor>
    <xdr:from>
      <xdr:col>1</xdr:col>
      <xdr:colOff>81767</xdr:colOff>
      <xdr:row>14</xdr:row>
      <xdr:rowOff>297901</xdr:rowOff>
    </xdr:from>
    <xdr:to>
      <xdr:col>1</xdr:col>
      <xdr:colOff>1276573</xdr:colOff>
      <xdr:row>16</xdr:row>
      <xdr:rowOff>71073</xdr:rowOff>
    </xdr:to>
    <xdr:sp macro="" textlink="">
      <xdr:nvSpPr>
        <xdr:cNvPr id="8" name="TextBox 7">
          <a:extLst>
            <a:ext uri="{FF2B5EF4-FFF2-40B4-BE49-F238E27FC236}">
              <a16:creationId xmlns:a16="http://schemas.microsoft.com/office/drawing/2014/main" id="{5586444D-5EE4-4DBB-911A-C5EB813E0EEC}"/>
            </a:ext>
          </a:extLst>
        </xdr:cNvPr>
        <xdr:cNvSpPr txBox="1"/>
      </xdr:nvSpPr>
      <xdr:spPr>
        <a:xfrm>
          <a:off x="763804" y="5205432"/>
          <a:ext cx="1194806" cy="30625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Topics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4</xdr:col>
      <xdr:colOff>403515</xdr:colOff>
      <xdr:row>1</xdr:row>
      <xdr:rowOff>858535</xdr:rowOff>
    </xdr:to>
    <xdr:pic>
      <xdr:nvPicPr>
        <xdr:cNvPr id="3" name="Picture 2">
          <a:extLst>
            <a:ext uri="{FF2B5EF4-FFF2-40B4-BE49-F238E27FC236}">
              <a16:creationId xmlns:a16="http://schemas.microsoft.com/office/drawing/2014/main" id="{0B7B3021-1186-4B91-8FB5-8270B77D38B5}"/>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1192728</xdr:colOff>
      <xdr:row>1</xdr:row>
      <xdr:rowOff>350847</xdr:rowOff>
    </xdr:from>
    <xdr:to>
      <xdr:col>9</xdr:col>
      <xdr:colOff>21276</xdr:colOff>
      <xdr:row>1</xdr:row>
      <xdr:rowOff>687966</xdr:rowOff>
    </xdr:to>
    <xdr:pic>
      <xdr:nvPicPr>
        <xdr:cNvPr id="5" name="Picture 4">
          <a:extLst>
            <a:ext uri="{FF2B5EF4-FFF2-40B4-BE49-F238E27FC236}">
              <a16:creationId xmlns:a16="http://schemas.microsoft.com/office/drawing/2014/main" id="{CF1856F8-5AB1-6C74-2604-807192804A14}"/>
            </a:ext>
          </a:extLst>
        </xdr:cNvPr>
        <xdr:cNvPicPr>
          <a:picLocks noChangeAspect="1"/>
        </xdr:cNvPicPr>
      </xdr:nvPicPr>
      <xdr:blipFill>
        <a:blip xmlns:r="http://schemas.openxmlformats.org/officeDocument/2006/relationships" r:embed="rId1"/>
        <a:stretch>
          <a:fillRect/>
        </a:stretch>
      </xdr:blipFill>
      <xdr:spPr>
        <a:xfrm>
          <a:off x="14639192" y="796698"/>
          <a:ext cx="333281" cy="340293"/>
        </a:xfrm>
        <a:prstGeom prst="rect">
          <a:avLst/>
        </a:prstGeom>
      </xdr:spPr>
    </xdr:pic>
    <xdr:clientData/>
  </xdr:twoCellAnchor>
  <xdr:twoCellAnchor editAs="oneCell">
    <xdr:from>
      <xdr:col>0</xdr:col>
      <xdr:colOff>127000</xdr:colOff>
      <xdr:row>0</xdr:row>
      <xdr:rowOff>172357</xdr:rowOff>
    </xdr:from>
    <xdr:to>
      <xdr:col>2</xdr:col>
      <xdr:colOff>1930947</xdr:colOff>
      <xdr:row>1</xdr:row>
      <xdr:rowOff>859170</xdr:rowOff>
    </xdr:to>
    <xdr:pic>
      <xdr:nvPicPr>
        <xdr:cNvPr id="6" name="Picture 5">
          <a:extLst>
            <a:ext uri="{FF2B5EF4-FFF2-40B4-BE49-F238E27FC236}">
              <a16:creationId xmlns:a16="http://schemas.microsoft.com/office/drawing/2014/main" id="{B1036913-3DE1-4334-AE11-0119DFBC487A}"/>
            </a:ext>
          </a:extLst>
        </xdr:cNvPr>
        <xdr:cNvPicPr>
          <a:picLocks noChangeAspect="1"/>
        </xdr:cNvPicPr>
      </xdr:nvPicPr>
      <xdr:blipFill>
        <a:blip xmlns:r="http://schemas.openxmlformats.org/officeDocument/2006/relationships" r:embed="rId2"/>
        <a:stretch>
          <a:fillRect/>
        </a:stretch>
      </xdr:blipFill>
      <xdr:spPr>
        <a:xfrm>
          <a:off x="127000" y="172357"/>
          <a:ext cx="3418115" cy="1119883"/>
        </a:xfrm>
        <a:prstGeom prst="rect">
          <a:avLst/>
        </a:prstGeom>
      </xdr:spPr>
    </xdr:pic>
    <xdr:clientData/>
  </xdr:twoCellAnchor>
  <xdr:twoCellAnchor editAs="oneCell">
    <xdr:from>
      <xdr:col>8</xdr:col>
      <xdr:colOff>1192728</xdr:colOff>
      <xdr:row>1</xdr:row>
      <xdr:rowOff>350847</xdr:rowOff>
    </xdr:from>
    <xdr:to>
      <xdr:col>9</xdr:col>
      <xdr:colOff>21276</xdr:colOff>
      <xdr:row>1</xdr:row>
      <xdr:rowOff>687967</xdr:rowOff>
    </xdr:to>
    <xdr:pic>
      <xdr:nvPicPr>
        <xdr:cNvPr id="8" name="Picture 7">
          <a:extLst>
            <a:ext uri="{FF2B5EF4-FFF2-40B4-BE49-F238E27FC236}">
              <a16:creationId xmlns:a16="http://schemas.microsoft.com/office/drawing/2014/main" id="{AA7D6E27-D59A-411A-9C71-C421C69B5BB5}"/>
            </a:ext>
          </a:extLst>
        </xdr:cNvPr>
        <xdr:cNvPicPr>
          <a:picLocks noChangeAspect="1"/>
        </xdr:cNvPicPr>
      </xdr:nvPicPr>
      <xdr:blipFill>
        <a:blip xmlns:r="http://schemas.openxmlformats.org/officeDocument/2006/relationships" r:embed="rId1"/>
        <a:stretch>
          <a:fillRect/>
        </a:stretch>
      </xdr:blipFill>
      <xdr:spPr>
        <a:xfrm>
          <a:off x="14680128" y="798522"/>
          <a:ext cx="337943" cy="343468"/>
        </a:xfrm>
        <a:prstGeom prst="rect">
          <a:avLst/>
        </a:prstGeom>
      </xdr:spPr>
    </xdr:pic>
    <xdr:clientData/>
  </xdr:twoCellAnchor>
  <xdr:twoCellAnchor>
    <xdr:from>
      <xdr:col>1</xdr:col>
      <xdr:colOff>1</xdr:colOff>
      <xdr:row>26</xdr:row>
      <xdr:rowOff>169333</xdr:rowOff>
    </xdr:from>
    <xdr:to>
      <xdr:col>8</xdr:col>
      <xdr:colOff>1467556</xdr:colOff>
      <xdr:row>34</xdr:row>
      <xdr:rowOff>68755</xdr:rowOff>
    </xdr:to>
    <xdr:grpSp>
      <xdr:nvGrpSpPr>
        <xdr:cNvPr id="22" name="Group 21">
          <a:extLst>
            <a:ext uri="{FF2B5EF4-FFF2-40B4-BE49-F238E27FC236}">
              <a16:creationId xmlns:a16="http://schemas.microsoft.com/office/drawing/2014/main" id="{27CDFC93-FC1B-48F0-B6A4-9624E2381987}"/>
            </a:ext>
          </a:extLst>
        </xdr:cNvPr>
        <xdr:cNvGrpSpPr/>
      </xdr:nvGrpSpPr>
      <xdr:grpSpPr>
        <a:xfrm>
          <a:off x="423334" y="18994543"/>
          <a:ext cx="14484632" cy="1316742"/>
          <a:chOff x="436562" y="19740561"/>
          <a:chExt cx="15592778" cy="1310533"/>
        </a:xfrm>
      </xdr:grpSpPr>
      <xdr:sp macro="" textlink="">
        <xdr:nvSpPr>
          <xdr:cNvPr id="23" name="TextBox 22">
            <a:extLst>
              <a:ext uri="{FF2B5EF4-FFF2-40B4-BE49-F238E27FC236}">
                <a16:creationId xmlns:a16="http://schemas.microsoft.com/office/drawing/2014/main" id="{1D149811-D441-0072-EF5C-5FF8410D43BC}"/>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General Policies</a:t>
            </a:r>
            <a:endParaRPr lang="nb-NO" sz="1800" b="1" baseline="0" dirty="0">
              <a:solidFill>
                <a:schemeClr val="bg1"/>
              </a:solidFill>
            </a:endParaRPr>
          </a:p>
        </xdr:txBody>
      </xdr:sp>
      <xdr:sp macro="" textlink="">
        <xdr:nvSpPr>
          <xdr:cNvPr id="24" name="TextBox 23">
            <a:extLst>
              <a:ext uri="{FF2B5EF4-FFF2-40B4-BE49-F238E27FC236}">
                <a16:creationId xmlns:a16="http://schemas.microsoft.com/office/drawing/2014/main" id="{CEB89D0D-C35E-8BFB-091A-755CC55BBD88}"/>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5" name="TextBox 24">
            <a:extLst>
              <a:ext uri="{FF2B5EF4-FFF2-40B4-BE49-F238E27FC236}">
                <a16:creationId xmlns:a16="http://schemas.microsoft.com/office/drawing/2014/main" id="{C7C92530-626E-BC6B-1200-89DA6E2A845F}"/>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6" name="TextBox 25">
            <a:extLst>
              <a:ext uri="{FF2B5EF4-FFF2-40B4-BE49-F238E27FC236}">
                <a16:creationId xmlns:a16="http://schemas.microsoft.com/office/drawing/2014/main" id="{B4CBEE08-2EF8-67B2-F5C8-87468009FA79}"/>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27" name="TextBox 26">
            <a:extLst>
              <a:ext uri="{FF2B5EF4-FFF2-40B4-BE49-F238E27FC236}">
                <a16:creationId xmlns:a16="http://schemas.microsoft.com/office/drawing/2014/main" id="{8278A715-AC45-1541-CBE6-E81B0DF6813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28" name="TextBox 27">
            <a:extLst>
              <a:ext uri="{FF2B5EF4-FFF2-40B4-BE49-F238E27FC236}">
                <a16:creationId xmlns:a16="http://schemas.microsoft.com/office/drawing/2014/main" id="{C346B0E8-5BA3-8892-2250-A63EDF55F16E}"/>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0</xdr:col>
      <xdr:colOff>407458</xdr:colOff>
      <xdr:row>34</xdr:row>
      <xdr:rowOff>81642</xdr:rowOff>
    </xdr:from>
    <xdr:to>
      <xdr:col>8</xdr:col>
      <xdr:colOff>1501069</xdr:colOff>
      <xdr:row>89</xdr:row>
      <xdr:rowOff>122462</xdr:rowOff>
    </xdr:to>
    <xdr:grpSp>
      <xdr:nvGrpSpPr>
        <xdr:cNvPr id="49" name="Group 48">
          <a:extLst>
            <a:ext uri="{FF2B5EF4-FFF2-40B4-BE49-F238E27FC236}">
              <a16:creationId xmlns:a16="http://schemas.microsoft.com/office/drawing/2014/main" id="{E214E871-7CAD-6ABD-E5AC-599DCB1E3832}"/>
            </a:ext>
          </a:extLst>
        </xdr:cNvPr>
        <xdr:cNvGrpSpPr/>
      </xdr:nvGrpSpPr>
      <xdr:grpSpPr>
        <a:xfrm>
          <a:off x="404918" y="20326712"/>
          <a:ext cx="14535291" cy="9819820"/>
          <a:chOff x="407458" y="24576657"/>
          <a:chExt cx="14591897" cy="7945469"/>
        </a:xfrm>
      </xdr:grpSpPr>
      <xdr:graphicFrame macro="">
        <xdr:nvGraphicFramePr>
          <xdr:cNvPr id="11" name="Chart 10">
            <a:extLst>
              <a:ext uri="{FF2B5EF4-FFF2-40B4-BE49-F238E27FC236}">
                <a16:creationId xmlns:a16="http://schemas.microsoft.com/office/drawing/2014/main" id="{B0169318-FF8D-F7A6-C201-1FC0D0A8C7FF}"/>
              </a:ext>
            </a:extLst>
          </xdr:cNvPr>
          <xdr:cNvGraphicFramePr/>
        </xdr:nvGraphicFramePr>
        <xdr:xfrm>
          <a:off x="3869639" y="24576657"/>
          <a:ext cx="11129716" cy="794546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2" name="Arrow: Pentagon 11">
            <a:extLst>
              <a:ext uri="{FF2B5EF4-FFF2-40B4-BE49-F238E27FC236}">
                <a16:creationId xmlns:a16="http://schemas.microsoft.com/office/drawing/2014/main" id="{D59F21EE-69D2-BF41-8856-DC6E2D5B03C9}"/>
              </a:ext>
            </a:extLst>
          </xdr:cNvPr>
          <xdr:cNvSpPr/>
        </xdr:nvSpPr>
        <xdr:spPr>
          <a:xfrm>
            <a:off x="407458" y="26706430"/>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Due diligence</a:t>
            </a:r>
          </a:p>
        </xdr:txBody>
      </xdr:sp>
      <xdr:sp macro="" textlink="">
        <xdr:nvSpPr>
          <xdr:cNvPr id="13" name="Arrow: Pentagon 12">
            <a:extLst>
              <a:ext uri="{FF2B5EF4-FFF2-40B4-BE49-F238E27FC236}">
                <a16:creationId xmlns:a16="http://schemas.microsoft.com/office/drawing/2014/main" id="{19075F65-BCA1-01BD-215D-A34DEE04F8D6}"/>
              </a:ext>
            </a:extLst>
          </xdr:cNvPr>
          <xdr:cNvSpPr/>
        </xdr:nvSpPr>
        <xdr:spPr>
          <a:xfrm>
            <a:off x="407458" y="26246858"/>
            <a:ext cx="3319850" cy="38898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Policies and management systems</a:t>
            </a:r>
          </a:p>
        </xdr:txBody>
      </xdr:sp>
      <xdr:sp macro="" textlink="">
        <xdr:nvSpPr>
          <xdr:cNvPr id="14" name="Arrow: Pentagon 13">
            <a:extLst>
              <a:ext uri="{FF2B5EF4-FFF2-40B4-BE49-F238E27FC236}">
                <a16:creationId xmlns:a16="http://schemas.microsoft.com/office/drawing/2014/main" id="{2ABC440D-6B01-1D77-050F-1AFCCE1DB84C}"/>
              </a:ext>
            </a:extLst>
          </xdr:cNvPr>
          <xdr:cNvSpPr/>
        </xdr:nvSpPr>
        <xdr:spPr>
          <a:xfrm>
            <a:off x="407458" y="25786846"/>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Responsible lobbying </a:t>
            </a:r>
          </a:p>
        </xdr:txBody>
      </xdr:sp>
      <xdr:sp macro="" textlink="">
        <xdr:nvSpPr>
          <xdr:cNvPr id="15" name="Arrow: Pentagon 14">
            <a:extLst>
              <a:ext uri="{FF2B5EF4-FFF2-40B4-BE49-F238E27FC236}">
                <a16:creationId xmlns:a16="http://schemas.microsoft.com/office/drawing/2014/main" id="{B94E2887-462B-2B0D-D131-6B43AECF7F21}"/>
              </a:ext>
            </a:extLst>
          </xdr:cNvPr>
          <xdr:cNvSpPr/>
        </xdr:nvSpPr>
        <xdr:spPr>
          <a:xfrm>
            <a:off x="407458" y="25326833"/>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Non-retaliation</a:t>
            </a:r>
          </a:p>
        </xdr:txBody>
      </xdr:sp>
      <xdr:sp macro="" textlink="">
        <xdr:nvSpPr>
          <xdr:cNvPr id="16" name="Arrow: Pentagon 15">
            <a:extLst>
              <a:ext uri="{FF2B5EF4-FFF2-40B4-BE49-F238E27FC236}">
                <a16:creationId xmlns:a16="http://schemas.microsoft.com/office/drawing/2014/main" id="{BB8B4ABE-3579-36BC-485E-30DD98011C77}"/>
              </a:ext>
            </a:extLst>
          </xdr:cNvPr>
          <xdr:cNvSpPr/>
        </xdr:nvSpPr>
        <xdr:spPr>
          <a:xfrm>
            <a:off x="407458" y="24867261"/>
            <a:ext cx="3319850" cy="38898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Corporate governance </a:t>
            </a:r>
          </a:p>
        </xdr:txBody>
      </xdr:sp>
      <xdr:sp macro="" textlink="">
        <xdr:nvSpPr>
          <xdr:cNvPr id="33" name="Arrow: Pentagon 32">
            <a:extLst>
              <a:ext uri="{FF2B5EF4-FFF2-40B4-BE49-F238E27FC236}">
                <a16:creationId xmlns:a16="http://schemas.microsoft.com/office/drawing/2014/main" id="{B66582A6-FA86-4F6F-A71C-BF8EB2CD4B0A}"/>
              </a:ext>
            </a:extLst>
          </xdr:cNvPr>
          <xdr:cNvSpPr/>
        </xdr:nvSpPr>
        <xdr:spPr>
          <a:xfrm>
            <a:off x="407458" y="28997710"/>
            <a:ext cx="3319911" cy="3897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Cease, prevent and mitigate</a:t>
            </a:r>
          </a:p>
        </xdr:txBody>
      </xdr:sp>
      <xdr:sp macro="" textlink="">
        <xdr:nvSpPr>
          <xdr:cNvPr id="37" name="Arrow: Pentagon 36">
            <a:extLst>
              <a:ext uri="{FF2B5EF4-FFF2-40B4-BE49-F238E27FC236}">
                <a16:creationId xmlns:a16="http://schemas.microsoft.com/office/drawing/2014/main" id="{053268FB-6C7D-4CE7-85DD-DA114261DCA9}"/>
              </a:ext>
            </a:extLst>
          </xdr:cNvPr>
          <xdr:cNvSpPr/>
        </xdr:nvSpPr>
        <xdr:spPr>
          <a:xfrm>
            <a:off x="407458" y="28540110"/>
            <a:ext cx="3319911" cy="38701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Prioritize risks and impacts for action</a:t>
            </a:r>
          </a:p>
        </xdr:txBody>
      </xdr:sp>
      <xdr:sp macro="" textlink="">
        <xdr:nvSpPr>
          <xdr:cNvPr id="38" name="Arrow: Pentagon 37">
            <a:extLst>
              <a:ext uri="{FF2B5EF4-FFF2-40B4-BE49-F238E27FC236}">
                <a16:creationId xmlns:a16="http://schemas.microsoft.com/office/drawing/2014/main" id="{F535266C-50D3-4458-924F-D8C97E691A1B}"/>
              </a:ext>
            </a:extLst>
          </xdr:cNvPr>
          <xdr:cNvSpPr/>
        </xdr:nvSpPr>
        <xdr:spPr>
          <a:xfrm>
            <a:off x="407458" y="28082076"/>
            <a:ext cx="3319911" cy="38744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Caused, contributed or linked </a:t>
            </a:r>
          </a:p>
        </xdr:txBody>
      </xdr:sp>
      <xdr:sp macro="" textlink="">
        <xdr:nvSpPr>
          <xdr:cNvPr id="39" name="Arrow: Pentagon 38">
            <a:extLst>
              <a:ext uri="{FF2B5EF4-FFF2-40B4-BE49-F238E27FC236}">
                <a16:creationId xmlns:a16="http://schemas.microsoft.com/office/drawing/2014/main" id="{77E75A24-983F-4263-B92C-6AB917F94041}"/>
              </a:ext>
            </a:extLst>
          </xdr:cNvPr>
          <xdr:cNvSpPr/>
        </xdr:nvSpPr>
        <xdr:spPr>
          <a:xfrm>
            <a:off x="407458" y="27624042"/>
            <a:ext cx="3319911" cy="38744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In-depth assessments</a:t>
            </a:r>
          </a:p>
        </xdr:txBody>
      </xdr:sp>
      <xdr:sp macro="" textlink="">
        <xdr:nvSpPr>
          <xdr:cNvPr id="40" name="Arrow: Pentagon 39">
            <a:extLst>
              <a:ext uri="{FF2B5EF4-FFF2-40B4-BE49-F238E27FC236}">
                <a16:creationId xmlns:a16="http://schemas.microsoft.com/office/drawing/2014/main" id="{966734DC-3016-4DCF-8B7B-72CDEE1D566D}"/>
              </a:ext>
            </a:extLst>
          </xdr:cNvPr>
          <xdr:cNvSpPr/>
        </xdr:nvSpPr>
        <xdr:spPr>
          <a:xfrm>
            <a:off x="407458" y="27166443"/>
            <a:ext cx="3319911" cy="38701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Identify and assess</a:t>
            </a:r>
          </a:p>
        </xdr:txBody>
      </xdr:sp>
      <xdr:sp macro="" textlink="">
        <xdr:nvSpPr>
          <xdr:cNvPr id="41" name="Arrow: Pentagon 40">
            <a:extLst>
              <a:ext uri="{FF2B5EF4-FFF2-40B4-BE49-F238E27FC236}">
                <a16:creationId xmlns:a16="http://schemas.microsoft.com/office/drawing/2014/main" id="{4916D47D-E71A-437A-956C-C259DD8AC5B2}"/>
              </a:ext>
            </a:extLst>
          </xdr:cNvPr>
          <xdr:cNvSpPr/>
        </xdr:nvSpPr>
        <xdr:spPr>
          <a:xfrm>
            <a:off x="407458" y="30831677"/>
            <a:ext cx="3321423" cy="39273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relationships </a:t>
            </a:r>
          </a:p>
        </xdr:txBody>
      </xdr:sp>
      <xdr:sp macro="" textlink="">
        <xdr:nvSpPr>
          <xdr:cNvPr id="42" name="Arrow: Pentagon 41">
            <a:extLst>
              <a:ext uri="{FF2B5EF4-FFF2-40B4-BE49-F238E27FC236}">
                <a16:creationId xmlns:a16="http://schemas.microsoft.com/office/drawing/2014/main" id="{8C7C9BD7-5EDE-4FBB-A6AA-C848FC6E0296}"/>
              </a:ext>
            </a:extLst>
          </xdr:cNvPr>
          <xdr:cNvSpPr/>
        </xdr:nvSpPr>
        <xdr:spPr>
          <a:xfrm>
            <a:off x="407458" y="30374077"/>
            <a:ext cx="3321423" cy="38701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Remediation </a:t>
            </a:r>
          </a:p>
        </xdr:txBody>
      </xdr:sp>
      <xdr:sp macro="" textlink="">
        <xdr:nvSpPr>
          <xdr:cNvPr id="43" name="Arrow: Pentagon 42">
            <a:extLst>
              <a:ext uri="{FF2B5EF4-FFF2-40B4-BE49-F238E27FC236}">
                <a16:creationId xmlns:a16="http://schemas.microsoft.com/office/drawing/2014/main" id="{9A2032A7-DD50-46FA-9911-A4938385380D}"/>
              </a:ext>
            </a:extLst>
          </xdr:cNvPr>
          <xdr:cNvSpPr/>
        </xdr:nvSpPr>
        <xdr:spPr>
          <a:xfrm>
            <a:off x="407458" y="29916044"/>
            <a:ext cx="3321423" cy="38744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Communicate</a:t>
            </a:r>
            <a:r>
              <a:rPr lang="nb-NO" sz="1100" baseline="0" dirty="0" err="1">
                <a:solidFill>
                  <a:schemeClr val="bg1"/>
                </a:solidFill>
              </a:rPr>
              <a:t> impacts</a:t>
            </a:r>
            <a:endParaRPr lang="nb-NO" sz="1100" dirty="0" err="1">
              <a:solidFill>
                <a:schemeClr val="bg1"/>
              </a:solidFill>
            </a:endParaRPr>
          </a:p>
        </xdr:txBody>
      </xdr:sp>
      <xdr:sp macro="" textlink="">
        <xdr:nvSpPr>
          <xdr:cNvPr id="44" name="Arrow: Pentagon 43">
            <a:extLst>
              <a:ext uri="{FF2B5EF4-FFF2-40B4-BE49-F238E27FC236}">
                <a16:creationId xmlns:a16="http://schemas.microsoft.com/office/drawing/2014/main" id="{C12AAC0F-1C7B-4FE7-B0C9-FB306C89F7A7}"/>
              </a:ext>
            </a:extLst>
          </xdr:cNvPr>
          <xdr:cNvSpPr/>
        </xdr:nvSpPr>
        <xdr:spPr>
          <a:xfrm>
            <a:off x="407458" y="29458012"/>
            <a:ext cx="3321423" cy="38744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Track implementation and results </a:t>
            </a:r>
          </a:p>
        </xdr:txBody>
      </xdr:sp>
      <xdr:sp macro="" textlink="">
        <xdr:nvSpPr>
          <xdr:cNvPr id="47" name="Arrow: Pentagon 46">
            <a:extLst>
              <a:ext uri="{FF2B5EF4-FFF2-40B4-BE49-F238E27FC236}">
                <a16:creationId xmlns:a16="http://schemas.microsoft.com/office/drawing/2014/main" id="{A3F1EDB1-EBB7-4813-9FB3-BF0D3430A434}"/>
              </a:ext>
            </a:extLst>
          </xdr:cNvPr>
          <xdr:cNvSpPr/>
        </xdr:nvSpPr>
        <xdr:spPr>
          <a:xfrm>
            <a:off x="407458" y="31752607"/>
            <a:ext cx="3321423" cy="392741"/>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relationships </a:t>
            </a:r>
          </a:p>
        </xdr:txBody>
      </xdr:sp>
      <xdr:sp macro="" textlink="">
        <xdr:nvSpPr>
          <xdr:cNvPr id="48" name="Arrow: Pentagon 47">
            <a:extLst>
              <a:ext uri="{FF2B5EF4-FFF2-40B4-BE49-F238E27FC236}">
                <a16:creationId xmlns:a16="http://schemas.microsoft.com/office/drawing/2014/main" id="{A101C0D3-F7DA-4EB1-B9E9-0892C4D69054}"/>
              </a:ext>
            </a:extLst>
          </xdr:cNvPr>
          <xdr:cNvSpPr/>
        </xdr:nvSpPr>
        <xdr:spPr>
          <a:xfrm>
            <a:off x="407458" y="31295002"/>
            <a:ext cx="3321423" cy="3870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Stakeholder engagement </a:t>
            </a:r>
          </a:p>
        </xdr:txBody>
      </xdr:sp>
    </xdr:grpSp>
    <xdr:clientData/>
  </xdr:twoCellAnchor>
  <xdr:twoCellAnchor>
    <xdr:from>
      <xdr:col>7</xdr:col>
      <xdr:colOff>596348</xdr:colOff>
      <xdr:row>1</xdr:row>
      <xdr:rowOff>347870</xdr:rowOff>
    </xdr:from>
    <xdr:to>
      <xdr:col>8</xdr:col>
      <xdr:colOff>1099838</xdr:colOff>
      <xdr:row>1</xdr:row>
      <xdr:rowOff>854677</xdr:rowOff>
    </xdr:to>
    <xdr:sp macro="" textlink="">
      <xdr:nvSpPr>
        <xdr:cNvPr id="3" name="TextBox 2">
          <a:extLst>
            <a:ext uri="{FF2B5EF4-FFF2-40B4-BE49-F238E27FC236}">
              <a16:creationId xmlns:a16="http://schemas.microsoft.com/office/drawing/2014/main" id="{CF6713A0-9B46-44E4-AA03-4FBA45DF7AFD}"/>
            </a:ext>
          </a:extLst>
        </xdr:cNvPr>
        <xdr:cNvSpPr txBox="1"/>
      </xdr:nvSpPr>
      <xdr:spPr>
        <a:xfrm>
          <a:off x="12581283" y="795131"/>
          <a:ext cx="2019207" cy="50680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1928723</xdr:colOff>
      <xdr:row>1</xdr:row>
      <xdr:rowOff>862663</xdr:rowOff>
    </xdr:to>
    <xdr:pic>
      <xdr:nvPicPr>
        <xdr:cNvPr id="3" name="Picture 2">
          <a:extLst>
            <a:ext uri="{FF2B5EF4-FFF2-40B4-BE49-F238E27FC236}">
              <a16:creationId xmlns:a16="http://schemas.microsoft.com/office/drawing/2014/main" id="{5984900B-66F1-4175-85DA-6BE292780AD0}"/>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xdr:from>
      <xdr:col>7</xdr:col>
      <xdr:colOff>720587</xdr:colOff>
      <xdr:row>1</xdr:row>
      <xdr:rowOff>324037</xdr:rowOff>
    </xdr:from>
    <xdr:to>
      <xdr:col>8</xdr:col>
      <xdr:colOff>1217727</xdr:colOff>
      <xdr:row>1</xdr:row>
      <xdr:rowOff>830844</xdr:rowOff>
    </xdr:to>
    <xdr:sp macro="" textlink="">
      <xdr:nvSpPr>
        <xdr:cNvPr id="2" name="TextBox 1">
          <a:extLst>
            <a:ext uri="{FF2B5EF4-FFF2-40B4-BE49-F238E27FC236}">
              <a16:creationId xmlns:a16="http://schemas.microsoft.com/office/drawing/2014/main" id="{5781486A-A62A-4542-81D3-2CC44EF2B9CA}"/>
            </a:ext>
          </a:extLst>
        </xdr:cNvPr>
        <xdr:cNvSpPr txBox="1"/>
      </xdr:nvSpPr>
      <xdr:spPr>
        <a:xfrm>
          <a:off x="12705522" y="771298"/>
          <a:ext cx="2012857" cy="50680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8</xdr:col>
      <xdr:colOff>1323450</xdr:colOff>
      <xdr:row>1</xdr:row>
      <xdr:rowOff>335318</xdr:rowOff>
    </xdr:from>
    <xdr:to>
      <xdr:col>8</xdr:col>
      <xdr:colOff>1661494</xdr:colOff>
      <xdr:row>1</xdr:row>
      <xdr:rowOff>672119</xdr:rowOff>
    </xdr:to>
    <xdr:pic>
      <xdr:nvPicPr>
        <xdr:cNvPr id="4" name="Picture 3">
          <a:extLst>
            <a:ext uri="{FF2B5EF4-FFF2-40B4-BE49-F238E27FC236}">
              <a16:creationId xmlns:a16="http://schemas.microsoft.com/office/drawing/2014/main" id="{B29B98D2-97DB-474F-BA2B-35BDCF77FBF5}"/>
            </a:ext>
          </a:extLst>
        </xdr:cNvPr>
        <xdr:cNvPicPr>
          <a:picLocks noChangeAspect="1"/>
        </xdr:cNvPicPr>
      </xdr:nvPicPr>
      <xdr:blipFill>
        <a:blip xmlns:r="http://schemas.openxmlformats.org/officeDocument/2006/relationships" r:embed="rId2"/>
        <a:stretch>
          <a:fillRect/>
        </a:stretch>
      </xdr:blipFill>
      <xdr:spPr>
        <a:xfrm>
          <a:off x="14789185" y="783553"/>
          <a:ext cx="330106" cy="340293"/>
        </a:xfrm>
        <a:prstGeom prst="rect">
          <a:avLst/>
        </a:prstGeom>
      </xdr:spPr>
    </xdr:pic>
    <xdr:clientData/>
  </xdr:twoCellAnchor>
  <xdr:twoCellAnchor editAs="oneCell">
    <xdr:from>
      <xdr:col>8</xdr:col>
      <xdr:colOff>1323450</xdr:colOff>
      <xdr:row>1</xdr:row>
      <xdr:rowOff>335318</xdr:rowOff>
    </xdr:from>
    <xdr:to>
      <xdr:col>8</xdr:col>
      <xdr:colOff>1664034</xdr:colOff>
      <xdr:row>1</xdr:row>
      <xdr:rowOff>672119</xdr:rowOff>
    </xdr:to>
    <xdr:pic>
      <xdr:nvPicPr>
        <xdr:cNvPr id="21" name="Picture 20">
          <a:extLst>
            <a:ext uri="{FF2B5EF4-FFF2-40B4-BE49-F238E27FC236}">
              <a16:creationId xmlns:a16="http://schemas.microsoft.com/office/drawing/2014/main" id="{B92EFBBF-8718-4D03-909E-AF34B4B1618A}"/>
            </a:ext>
          </a:extLst>
        </xdr:cNvPr>
        <xdr:cNvPicPr>
          <a:picLocks noChangeAspect="1"/>
        </xdr:cNvPicPr>
      </xdr:nvPicPr>
      <xdr:blipFill>
        <a:blip xmlns:r="http://schemas.openxmlformats.org/officeDocument/2006/relationships" r:embed="rId2"/>
        <a:stretch>
          <a:fillRect/>
        </a:stretch>
      </xdr:blipFill>
      <xdr:spPr>
        <a:xfrm>
          <a:off x="14810850" y="782993"/>
          <a:ext cx="326931" cy="343468"/>
        </a:xfrm>
        <a:prstGeom prst="rect">
          <a:avLst/>
        </a:prstGeom>
      </xdr:spPr>
    </xdr:pic>
    <xdr:clientData/>
  </xdr:twoCellAnchor>
  <xdr:twoCellAnchor>
    <xdr:from>
      <xdr:col>2</xdr:col>
      <xdr:colOff>2196957</xdr:colOff>
      <xdr:row>25</xdr:row>
      <xdr:rowOff>88900</xdr:rowOff>
    </xdr:from>
    <xdr:to>
      <xdr:col>8</xdr:col>
      <xdr:colOff>1452561</xdr:colOff>
      <xdr:row>45</xdr:row>
      <xdr:rowOff>12700</xdr:rowOff>
    </xdr:to>
    <xdr:graphicFrame macro="">
      <xdr:nvGraphicFramePr>
        <xdr:cNvPr id="23" name="Chart 22">
          <a:extLst>
            <a:ext uri="{FF2B5EF4-FFF2-40B4-BE49-F238E27FC236}">
              <a16:creationId xmlns:a16="http://schemas.microsoft.com/office/drawing/2014/main" id="{93F8990E-00E7-561A-BA0C-83B30340E8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9347</xdr:colOff>
      <xdr:row>37</xdr:row>
      <xdr:rowOff>2430</xdr:rowOff>
    </xdr:from>
    <xdr:to>
      <xdr:col>2</xdr:col>
      <xdr:colOff>2131724</xdr:colOff>
      <xdr:row>39</xdr:row>
      <xdr:rowOff>32174</xdr:rowOff>
    </xdr:to>
    <xdr:sp macro="" textlink="">
      <xdr:nvSpPr>
        <xdr:cNvPr id="24" name="Arrow: Pentagon 23">
          <a:extLst>
            <a:ext uri="{FF2B5EF4-FFF2-40B4-BE49-F238E27FC236}">
              <a16:creationId xmlns:a16="http://schemas.microsoft.com/office/drawing/2014/main" id="{3C18FC7D-5E45-7276-6092-B8F03DF0CA0F}"/>
            </a:ext>
          </a:extLst>
        </xdr:cNvPr>
        <xdr:cNvSpPr/>
      </xdr:nvSpPr>
      <xdr:spPr>
        <a:xfrm>
          <a:off x="441147" y="18671430"/>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Communication on internal control</a:t>
          </a:r>
        </a:p>
      </xdr:txBody>
    </xdr:sp>
    <xdr:clientData/>
  </xdr:twoCellAnchor>
  <xdr:twoCellAnchor>
    <xdr:from>
      <xdr:col>1</xdr:col>
      <xdr:colOff>9347</xdr:colOff>
      <xdr:row>34</xdr:row>
      <xdr:rowOff>68101</xdr:rowOff>
    </xdr:from>
    <xdr:to>
      <xdr:col>2</xdr:col>
      <xdr:colOff>2131724</xdr:colOff>
      <xdr:row>36</xdr:row>
      <xdr:rowOff>97409</xdr:rowOff>
    </xdr:to>
    <xdr:sp macro="" textlink="">
      <xdr:nvSpPr>
        <xdr:cNvPr id="25" name="Arrow: Pentagon 24">
          <a:extLst>
            <a:ext uri="{FF2B5EF4-FFF2-40B4-BE49-F238E27FC236}">
              <a16:creationId xmlns:a16="http://schemas.microsoft.com/office/drawing/2014/main" id="{2DF61D71-3FE3-3455-A82C-3C762867341C}"/>
            </a:ext>
          </a:extLst>
        </xdr:cNvPr>
        <xdr:cNvSpPr/>
      </xdr:nvSpPr>
      <xdr:spPr>
        <a:xfrm>
          <a:off x="441147" y="18203701"/>
          <a:ext cx="3316177" cy="38490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Communication on impacts</a:t>
          </a:r>
        </a:p>
      </xdr:txBody>
    </xdr:sp>
    <xdr:clientData/>
  </xdr:twoCellAnchor>
  <xdr:twoCellAnchor>
    <xdr:from>
      <xdr:col>1</xdr:col>
      <xdr:colOff>9347</xdr:colOff>
      <xdr:row>31</xdr:row>
      <xdr:rowOff>133336</xdr:rowOff>
    </xdr:from>
    <xdr:to>
      <xdr:col>2</xdr:col>
      <xdr:colOff>2131724</xdr:colOff>
      <xdr:row>33</xdr:row>
      <xdr:rowOff>163080</xdr:rowOff>
    </xdr:to>
    <xdr:sp macro="" textlink="">
      <xdr:nvSpPr>
        <xdr:cNvPr id="26" name="Arrow: Pentagon 25">
          <a:extLst>
            <a:ext uri="{FF2B5EF4-FFF2-40B4-BE49-F238E27FC236}">
              <a16:creationId xmlns:a16="http://schemas.microsoft.com/office/drawing/2014/main" id="{B0348D24-77CB-30AE-A693-4E6A4A326F81}"/>
            </a:ext>
          </a:extLst>
        </xdr:cNvPr>
        <xdr:cNvSpPr/>
      </xdr:nvSpPr>
      <xdr:spPr>
        <a:xfrm>
          <a:off x="441147" y="17735536"/>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Reporting on responsible business conduct</a:t>
          </a:r>
        </a:p>
      </xdr:txBody>
    </xdr:sp>
    <xdr:clientData/>
  </xdr:twoCellAnchor>
  <xdr:twoCellAnchor>
    <xdr:from>
      <xdr:col>1</xdr:col>
      <xdr:colOff>9347</xdr:colOff>
      <xdr:row>29</xdr:row>
      <xdr:rowOff>20771</xdr:rowOff>
    </xdr:from>
    <xdr:to>
      <xdr:col>2</xdr:col>
      <xdr:colOff>2131724</xdr:colOff>
      <xdr:row>31</xdr:row>
      <xdr:rowOff>50515</xdr:rowOff>
    </xdr:to>
    <xdr:sp macro="" textlink="">
      <xdr:nvSpPr>
        <xdr:cNvPr id="27" name="Arrow: Pentagon 26">
          <a:extLst>
            <a:ext uri="{FF2B5EF4-FFF2-40B4-BE49-F238E27FC236}">
              <a16:creationId xmlns:a16="http://schemas.microsoft.com/office/drawing/2014/main" id="{A5CF351D-888D-87B3-4E02-788301A0DFD8}"/>
            </a:ext>
          </a:extLst>
        </xdr:cNvPr>
        <xdr:cNvSpPr/>
      </xdr:nvSpPr>
      <xdr:spPr>
        <a:xfrm>
          <a:off x="441147" y="17267371"/>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General reporting</a:t>
          </a:r>
        </a:p>
      </xdr:txBody>
    </xdr:sp>
    <xdr:clientData/>
  </xdr:twoCellAnchor>
  <xdr:twoCellAnchor>
    <xdr:from>
      <xdr:col>1</xdr:col>
      <xdr:colOff>9347</xdr:colOff>
      <xdr:row>26</xdr:row>
      <xdr:rowOff>86442</xdr:rowOff>
    </xdr:from>
    <xdr:to>
      <xdr:col>2</xdr:col>
      <xdr:colOff>2131724</xdr:colOff>
      <xdr:row>28</xdr:row>
      <xdr:rowOff>115750</xdr:rowOff>
    </xdr:to>
    <xdr:sp macro="" textlink="">
      <xdr:nvSpPr>
        <xdr:cNvPr id="28" name="Arrow: Pentagon 27">
          <a:extLst>
            <a:ext uri="{FF2B5EF4-FFF2-40B4-BE49-F238E27FC236}">
              <a16:creationId xmlns:a16="http://schemas.microsoft.com/office/drawing/2014/main" id="{267B36B2-0845-F050-30CC-4FE88CC00D41}"/>
            </a:ext>
          </a:extLst>
        </xdr:cNvPr>
        <xdr:cNvSpPr/>
      </xdr:nvSpPr>
      <xdr:spPr>
        <a:xfrm>
          <a:off x="441147" y="16799642"/>
          <a:ext cx="3316177" cy="38490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Policies</a:t>
          </a:r>
        </a:p>
      </xdr:txBody>
    </xdr:sp>
    <xdr:clientData/>
  </xdr:twoCellAnchor>
  <xdr:twoCellAnchor>
    <xdr:from>
      <xdr:col>1</xdr:col>
      <xdr:colOff>7937</xdr:colOff>
      <xdr:row>17</xdr:row>
      <xdr:rowOff>15875</xdr:rowOff>
    </xdr:from>
    <xdr:to>
      <xdr:col>8</xdr:col>
      <xdr:colOff>1466673</xdr:colOff>
      <xdr:row>24</xdr:row>
      <xdr:rowOff>104033</xdr:rowOff>
    </xdr:to>
    <xdr:grpSp>
      <xdr:nvGrpSpPr>
        <xdr:cNvPr id="29" name="Group 28">
          <a:extLst>
            <a:ext uri="{FF2B5EF4-FFF2-40B4-BE49-F238E27FC236}">
              <a16:creationId xmlns:a16="http://schemas.microsoft.com/office/drawing/2014/main" id="{FDE69767-5D9B-4030-9117-E863D3D12441}"/>
            </a:ext>
          </a:extLst>
        </xdr:cNvPr>
        <xdr:cNvGrpSpPr/>
      </xdr:nvGrpSpPr>
      <xdr:grpSpPr>
        <a:xfrm>
          <a:off x="432540" y="11077152"/>
          <a:ext cx="14474543" cy="1326408"/>
          <a:chOff x="436562" y="19740561"/>
          <a:chExt cx="15592778" cy="1310533"/>
        </a:xfrm>
      </xdr:grpSpPr>
      <xdr:sp macro="" textlink="">
        <xdr:nvSpPr>
          <xdr:cNvPr id="30" name="TextBox 29">
            <a:extLst>
              <a:ext uri="{FF2B5EF4-FFF2-40B4-BE49-F238E27FC236}">
                <a16:creationId xmlns:a16="http://schemas.microsoft.com/office/drawing/2014/main" id="{74C2E741-0229-76BA-7834-54B8136DE9B1}"/>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Disclosure</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AEBD647D-D884-1E41-A8F2-E6FDD0DABC87}"/>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32" name="TextBox 31">
            <a:extLst>
              <a:ext uri="{FF2B5EF4-FFF2-40B4-BE49-F238E27FC236}">
                <a16:creationId xmlns:a16="http://schemas.microsoft.com/office/drawing/2014/main" id="{EF8284CF-0210-F152-30AB-96BAE78F352D}"/>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33" name="TextBox 32">
            <a:extLst>
              <a:ext uri="{FF2B5EF4-FFF2-40B4-BE49-F238E27FC236}">
                <a16:creationId xmlns:a16="http://schemas.microsoft.com/office/drawing/2014/main" id="{3F33D619-1F10-E433-B1DF-76B99360BCF2}"/>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4" name="TextBox 33">
            <a:extLst>
              <a:ext uri="{FF2B5EF4-FFF2-40B4-BE49-F238E27FC236}">
                <a16:creationId xmlns:a16="http://schemas.microsoft.com/office/drawing/2014/main" id="{B5563A9B-F83C-0EA1-D1C6-DB317C1706A6}"/>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5" name="TextBox 34">
            <a:extLst>
              <a:ext uri="{FF2B5EF4-FFF2-40B4-BE49-F238E27FC236}">
                <a16:creationId xmlns:a16="http://schemas.microsoft.com/office/drawing/2014/main" id="{DF15B67C-545C-7F2F-3C0B-3F464FAE903F}"/>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xdr:col>
      <xdr:colOff>9347</xdr:colOff>
      <xdr:row>42</xdr:row>
      <xdr:rowOff>57787</xdr:rowOff>
    </xdr:from>
    <xdr:to>
      <xdr:col>2</xdr:col>
      <xdr:colOff>2131724</xdr:colOff>
      <xdr:row>44</xdr:row>
      <xdr:rowOff>96003</xdr:rowOff>
    </xdr:to>
    <xdr:sp macro="" textlink="">
      <xdr:nvSpPr>
        <xdr:cNvPr id="36" name="Arrow: Pentagon 35">
          <a:extLst>
            <a:ext uri="{FF2B5EF4-FFF2-40B4-BE49-F238E27FC236}">
              <a16:creationId xmlns:a16="http://schemas.microsoft.com/office/drawing/2014/main" id="{0B945107-9D18-4A43-8BCC-327F9511ECE3}"/>
            </a:ext>
          </a:extLst>
        </xdr:cNvPr>
        <xdr:cNvSpPr/>
      </xdr:nvSpPr>
      <xdr:spPr>
        <a:xfrm>
          <a:off x="441147" y="19615787"/>
          <a:ext cx="3316177"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External audit</a:t>
          </a:r>
        </a:p>
      </xdr:txBody>
    </xdr:sp>
    <xdr:clientData/>
  </xdr:twoCellAnchor>
  <xdr:twoCellAnchor>
    <xdr:from>
      <xdr:col>1</xdr:col>
      <xdr:colOff>9347</xdr:colOff>
      <xdr:row>39</xdr:row>
      <xdr:rowOff>114995</xdr:rowOff>
    </xdr:from>
    <xdr:to>
      <xdr:col>2</xdr:col>
      <xdr:colOff>2131724</xdr:colOff>
      <xdr:row>41</xdr:row>
      <xdr:rowOff>152765</xdr:rowOff>
    </xdr:to>
    <xdr:sp macro="" textlink="">
      <xdr:nvSpPr>
        <xdr:cNvPr id="37" name="Arrow: Pentagon 36">
          <a:extLst>
            <a:ext uri="{FF2B5EF4-FFF2-40B4-BE49-F238E27FC236}">
              <a16:creationId xmlns:a16="http://schemas.microsoft.com/office/drawing/2014/main" id="{64327C57-3369-474B-90F2-9DB0819D5D19}"/>
            </a:ext>
          </a:extLst>
        </xdr:cNvPr>
        <xdr:cNvSpPr/>
      </xdr:nvSpPr>
      <xdr:spPr>
        <a:xfrm>
          <a:off x="441147" y="19139595"/>
          <a:ext cx="3316177"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Communication about</a:t>
          </a:r>
          <a:r>
            <a:rPr lang="nb-NO" sz="1100" baseline="0" dirty="0" err="1">
              <a:solidFill>
                <a:schemeClr val="bg1"/>
              </a:solidFill>
            </a:rPr>
            <a:t> partners and stakeholders</a:t>
          </a:r>
          <a:endParaRPr lang="nb-NO" sz="1100" dirty="0" err="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49959</xdr:colOff>
      <xdr:row>29</xdr:row>
      <xdr:rowOff>74386</xdr:rowOff>
    </xdr:from>
    <xdr:to>
      <xdr:col>8</xdr:col>
      <xdr:colOff>1476376</xdr:colOff>
      <xdr:row>62</xdr:row>
      <xdr:rowOff>158750</xdr:rowOff>
    </xdr:to>
    <xdr:grpSp>
      <xdr:nvGrpSpPr>
        <xdr:cNvPr id="32" name="Group 31">
          <a:extLst>
            <a:ext uri="{FF2B5EF4-FFF2-40B4-BE49-F238E27FC236}">
              <a16:creationId xmlns:a16="http://schemas.microsoft.com/office/drawing/2014/main" id="{F253FD76-38F6-946C-ED66-26C3A7553141}"/>
            </a:ext>
          </a:extLst>
        </xdr:cNvPr>
        <xdr:cNvGrpSpPr/>
      </xdr:nvGrpSpPr>
      <xdr:grpSpPr>
        <a:xfrm>
          <a:off x="475832" y="15178919"/>
          <a:ext cx="13995607" cy="5953034"/>
          <a:chOff x="478584" y="15282641"/>
          <a:chExt cx="14459792" cy="4986207"/>
        </a:xfrm>
      </xdr:grpSpPr>
      <xdr:graphicFrame macro="">
        <xdr:nvGraphicFramePr>
          <xdr:cNvPr id="9" name="Chart 8">
            <a:extLst>
              <a:ext uri="{FF2B5EF4-FFF2-40B4-BE49-F238E27FC236}">
                <a16:creationId xmlns:a16="http://schemas.microsoft.com/office/drawing/2014/main" id="{52510D9A-D298-B409-D0ED-711904323F75}"/>
              </a:ext>
            </a:extLst>
          </xdr:cNvPr>
          <xdr:cNvGraphicFramePr/>
        </xdr:nvGraphicFramePr>
        <xdr:xfrm>
          <a:off x="3905250" y="15282641"/>
          <a:ext cx="11033126" cy="498620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3" name="Arrow: Pentagon 42">
            <a:extLst>
              <a:ext uri="{FF2B5EF4-FFF2-40B4-BE49-F238E27FC236}">
                <a16:creationId xmlns:a16="http://schemas.microsoft.com/office/drawing/2014/main" id="{C9406550-4A14-7127-F7E3-598F6E22901E}"/>
              </a:ext>
            </a:extLst>
          </xdr:cNvPr>
          <xdr:cNvSpPr/>
        </xdr:nvSpPr>
        <xdr:spPr>
          <a:xfrm>
            <a:off x="478584" y="19783519"/>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Remediation</a:t>
            </a:r>
          </a:p>
        </xdr:txBody>
      </xdr:sp>
      <xdr:sp macro="" textlink="">
        <xdr:nvSpPr>
          <xdr:cNvPr id="46" name="Arrow: Pentagon 45">
            <a:extLst>
              <a:ext uri="{FF2B5EF4-FFF2-40B4-BE49-F238E27FC236}">
                <a16:creationId xmlns:a16="http://schemas.microsoft.com/office/drawing/2014/main" id="{FF94A2D0-9098-FBA2-3549-B812136113AB}"/>
              </a:ext>
            </a:extLst>
          </xdr:cNvPr>
          <xdr:cNvSpPr/>
        </xdr:nvSpPr>
        <xdr:spPr>
          <a:xfrm>
            <a:off x="478584" y="19255632"/>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Enhanced due diligence in armed conflict and high-risk areas</a:t>
            </a:r>
          </a:p>
        </xdr:txBody>
      </xdr:sp>
      <xdr:sp macro="" textlink="">
        <xdr:nvSpPr>
          <xdr:cNvPr id="48" name="Arrow: Pentagon 47">
            <a:extLst>
              <a:ext uri="{FF2B5EF4-FFF2-40B4-BE49-F238E27FC236}">
                <a16:creationId xmlns:a16="http://schemas.microsoft.com/office/drawing/2014/main" id="{14B93161-A620-4163-974D-97B6DD143255}"/>
              </a:ext>
            </a:extLst>
          </xdr:cNvPr>
          <xdr:cNvSpPr/>
        </xdr:nvSpPr>
        <xdr:spPr>
          <a:xfrm>
            <a:off x="478584" y="18727747"/>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Marginalised and vulnerable individuals and groups</a:t>
            </a:r>
          </a:p>
        </xdr:txBody>
      </xdr:sp>
      <xdr:sp macro="" textlink="">
        <xdr:nvSpPr>
          <xdr:cNvPr id="49" name="Arrow: Pentagon 48">
            <a:extLst>
              <a:ext uri="{FF2B5EF4-FFF2-40B4-BE49-F238E27FC236}">
                <a16:creationId xmlns:a16="http://schemas.microsoft.com/office/drawing/2014/main" id="{67D2E9B2-7EBA-51EA-44E8-610DF15B340A}"/>
              </a:ext>
            </a:extLst>
          </xdr:cNvPr>
          <xdr:cNvSpPr/>
        </xdr:nvSpPr>
        <xdr:spPr>
          <a:xfrm>
            <a:off x="478584" y="18199863"/>
            <a:ext cx="3394915" cy="44521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Tracking </a:t>
            </a:r>
            <a:r>
              <a:rPr lang="en-US" sz="1100">
                <a:solidFill>
                  <a:schemeClr val="lt1"/>
                </a:solidFill>
                <a:effectLst/>
                <a:latin typeface="+mn-lt"/>
                <a:ea typeface="+mn-ea"/>
                <a:cs typeface="+mn-cs"/>
              </a:rPr>
              <a:t>implementation and results </a:t>
            </a:r>
            <a:endParaRPr lang="nb-NO" sz="1100" dirty="0" err="1">
              <a:solidFill>
                <a:schemeClr val="bg1"/>
              </a:solidFill>
            </a:endParaRPr>
          </a:p>
        </xdr:txBody>
      </xdr:sp>
      <xdr:sp macro="" textlink="">
        <xdr:nvSpPr>
          <xdr:cNvPr id="50" name="Arrow: Pentagon 49">
            <a:extLst>
              <a:ext uri="{FF2B5EF4-FFF2-40B4-BE49-F238E27FC236}">
                <a16:creationId xmlns:a16="http://schemas.microsoft.com/office/drawing/2014/main" id="{C02EE90D-3068-BBBA-B81B-752129E5A0E6}"/>
              </a:ext>
            </a:extLst>
          </xdr:cNvPr>
          <xdr:cNvSpPr/>
        </xdr:nvSpPr>
        <xdr:spPr>
          <a:xfrm>
            <a:off x="478584" y="17671978"/>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Cease, prevent or mitigate</a:t>
            </a:r>
          </a:p>
        </xdr:txBody>
      </xdr:sp>
      <xdr:sp macro="" textlink="">
        <xdr:nvSpPr>
          <xdr:cNvPr id="51" name="Arrow: Pentagon 50">
            <a:extLst>
              <a:ext uri="{FF2B5EF4-FFF2-40B4-BE49-F238E27FC236}">
                <a16:creationId xmlns:a16="http://schemas.microsoft.com/office/drawing/2014/main" id="{2BD460ED-B9F3-7C4D-B152-3B8162FE7094}"/>
              </a:ext>
            </a:extLst>
          </xdr:cNvPr>
          <xdr:cNvSpPr/>
        </xdr:nvSpPr>
        <xdr:spPr>
          <a:xfrm>
            <a:off x="478584" y="17144598"/>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Identity and assess</a:t>
            </a:r>
          </a:p>
        </xdr:txBody>
      </xdr:sp>
      <xdr:sp macro="" textlink="">
        <xdr:nvSpPr>
          <xdr:cNvPr id="53" name="Arrow: Pentagon 52">
            <a:extLst>
              <a:ext uri="{FF2B5EF4-FFF2-40B4-BE49-F238E27FC236}">
                <a16:creationId xmlns:a16="http://schemas.microsoft.com/office/drawing/2014/main" id="{7D939C7F-335C-C24D-44B2-933A9F7ACD72}"/>
              </a:ext>
            </a:extLst>
          </xdr:cNvPr>
          <xdr:cNvSpPr/>
        </xdr:nvSpPr>
        <xdr:spPr>
          <a:xfrm>
            <a:off x="478584" y="16616713"/>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relationships</a:t>
            </a:r>
          </a:p>
        </xdr:txBody>
      </xdr:sp>
      <xdr:sp macro="" textlink="">
        <xdr:nvSpPr>
          <xdr:cNvPr id="55" name="Arrow: Pentagon 54">
            <a:extLst>
              <a:ext uri="{FF2B5EF4-FFF2-40B4-BE49-F238E27FC236}">
                <a16:creationId xmlns:a16="http://schemas.microsoft.com/office/drawing/2014/main" id="{C8BB12DB-F01F-724F-4A06-690E4038A78B}"/>
              </a:ext>
            </a:extLst>
          </xdr:cNvPr>
          <xdr:cNvSpPr/>
        </xdr:nvSpPr>
        <xdr:spPr>
          <a:xfrm>
            <a:off x="478584" y="16088828"/>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Own activities</a:t>
            </a:r>
          </a:p>
        </xdr:txBody>
      </xdr:sp>
      <xdr:sp macro="" textlink="">
        <xdr:nvSpPr>
          <xdr:cNvPr id="56" name="Arrow: Pentagon 55">
            <a:extLst>
              <a:ext uri="{FF2B5EF4-FFF2-40B4-BE49-F238E27FC236}">
                <a16:creationId xmlns:a16="http://schemas.microsoft.com/office/drawing/2014/main" id="{73CA3FFC-3118-9D43-E994-3964CBA5C4F1}"/>
              </a:ext>
            </a:extLst>
          </xdr:cNvPr>
          <xdr:cNvSpPr/>
        </xdr:nvSpPr>
        <xdr:spPr>
          <a:xfrm>
            <a:off x="478584" y="15561447"/>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Policy</a:t>
            </a:r>
          </a:p>
        </xdr:txBody>
      </xdr:sp>
    </xdr:grpSp>
    <xdr:clientData/>
  </xdr:twoCellAnchor>
  <xdr:twoCellAnchor editAs="oneCell">
    <xdr:from>
      <xdr:col>0</xdr:col>
      <xdr:colOff>127000</xdr:colOff>
      <xdr:row>0</xdr:row>
      <xdr:rowOff>172357</xdr:rowOff>
    </xdr:from>
    <xdr:to>
      <xdr:col>2</xdr:col>
      <xdr:colOff>1928089</xdr:colOff>
      <xdr:row>1</xdr:row>
      <xdr:rowOff>863299</xdr:rowOff>
    </xdr:to>
    <xdr:pic>
      <xdr:nvPicPr>
        <xdr:cNvPr id="6" name="Picture 5">
          <a:extLst>
            <a:ext uri="{FF2B5EF4-FFF2-40B4-BE49-F238E27FC236}">
              <a16:creationId xmlns:a16="http://schemas.microsoft.com/office/drawing/2014/main" id="{01516033-413C-42B2-9B3B-4A5FA133FE0F}"/>
            </a:ext>
          </a:extLst>
        </xdr:cNvPr>
        <xdr:cNvPicPr>
          <a:picLocks noChangeAspect="1"/>
        </xdr:cNvPicPr>
      </xdr:nvPicPr>
      <xdr:blipFill>
        <a:blip xmlns:r="http://schemas.openxmlformats.org/officeDocument/2006/relationships" r:embed="rId2"/>
        <a:stretch>
          <a:fillRect/>
        </a:stretch>
      </xdr:blipFill>
      <xdr:spPr>
        <a:xfrm>
          <a:off x="127000" y="172357"/>
          <a:ext cx="3418115" cy="1119883"/>
        </a:xfrm>
        <a:prstGeom prst="rect">
          <a:avLst/>
        </a:prstGeom>
      </xdr:spPr>
    </xdr:pic>
    <xdr:clientData/>
  </xdr:twoCellAnchor>
  <xdr:twoCellAnchor editAs="oneCell">
    <xdr:from>
      <xdr:col>8</xdr:col>
      <xdr:colOff>1319376</xdr:colOff>
      <xdr:row>1</xdr:row>
      <xdr:rowOff>335750</xdr:rowOff>
    </xdr:from>
    <xdr:to>
      <xdr:col>9</xdr:col>
      <xdr:colOff>139000</xdr:colOff>
      <xdr:row>1</xdr:row>
      <xdr:rowOff>671917</xdr:rowOff>
    </xdr:to>
    <xdr:pic>
      <xdr:nvPicPr>
        <xdr:cNvPr id="5" name="Picture 4">
          <a:extLst>
            <a:ext uri="{FF2B5EF4-FFF2-40B4-BE49-F238E27FC236}">
              <a16:creationId xmlns:a16="http://schemas.microsoft.com/office/drawing/2014/main" id="{0E3924E9-68FA-42A8-853D-01F62FD2A3A1}"/>
            </a:ext>
          </a:extLst>
        </xdr:cNvPr>
        <xdr:cNvPicPr>
          <a:picLocks noChangeAspect="1"/>
        </xdr:cNvPicPr>
      </xdr:nvPicPr>
      <xdr:blipFill>
        <a:blip xmlns:r="http://schemas.openxmlformats.org/officeDocument/2006/relationships" r:embed="rId3"/>
        <a:stretch>
          <a:fillRect/>
        </a:stretch>
      </xdr:blipFill>
      <xdr:spPr>
        <a:xfrm>
          <a:off x="14751792" y="779530"/>
          <a:ext cx="330106" cy="340293"/>
        </a:xfrm>
        <a:prstGeom prst="rect">
          <a:avLst/>
        </a:prstGeom>
      </xdr:spPr>
    </xdr:pic>
    <xdr:clientData/>
  </xdr:twoCellAnchor>
  <xdr:twoCellAnchor>
    <xdr:from>
      <xdr:col>13</xdr:col>
      <xdr:colOff>563451</xdr:colOff>
      <xdr:row>1</xdr:row>
      <xdr:rowOff>389049</xdr:rowOff>
    </xdr:from>
    <xdr:to>
      <xdr:col>20</xdr:col>
      <xdr:colOff>138280</xdr:colOff>
      <xdr:row>1</xdr:row>
      <xdr:rowOff>892681</xdr:rowOff>
    </xdr:to>
    <xdr:sp macro="" textlink="">
      <xdr:nvSpPr>
        <xdr:cNvPr id="3" name="TextBox 2">
          <a:extLst>
            <a:ext uri="{FF2B5EF4-FFF2-40B4-BE49-F238E27FC236}">
              <a16:creationId xmlns:a16="http://schemas.microsoft.com/office/drawing/2014/main" id="{503871B3-DF09-45F1-90CF-8C819B5EF0CE}"/>
            </a:ext>
          </a:extLst>
        </xdr:cNvPr>
        <xdr:cNvSpPr txBox="1"/>
      </xdr:nvSpPr>
      <xdr:spPr>
        <a:xfrm>
          <a:off x="29956796" y="831760"/>
          <a:ext cx="1828632" cy="503632"/>
        </a:xfrm>
        <a:prstGeom prst="rect">
          <a:avLst/>
        </a:prstGeom>
      </xdr:spPr>
      <xdr:txBody>
        <a:bodyPr vertOverflow="clip" horzOverflow="clip" vert="horz" wrap="square" lIns="0" tIns="0" rIns="0" bIns="0" rtlCol="0" anchor="t" anchorCtr="0">
          <a:noAutofit/>
        </a:bodyPr>
        <a:lstStyle/>
        <a:p>
          <a:pPr algn="l">
            <a:spcAft>
              <a:spcPts val="600"/>
            </a:spcAft>
          </a:pPr>
          <a:endParaRPr lang="nb-NO" sz="1100" b="1" dirty="0">
            <a:solidFill>
              <a:schemeClr val="bg1"/>
            </a:solidFill>
            <a:latin typeface="Figtree"/>
          </a:endParaRPr>
        </a:p>
      </xdr:txBody>
    </xdr:sp>
    <xdr:clientData/>
  </xdr:twoCellAnchor>
  <xdr:twoCellAnchor>
    <xdr:from>
      <xdr:col>7</xdr:col>
      <xdr:colOff>942156</xdr:colOff>
      <xdr:row>1</xdr:row>
      <xdr:rowOff>180285</xdr:rowOff>
    </xdr:from>
    <xdr:to>
      <xdr:col>8</xdr:col>
      <xdr:colOff>1243609</xdr:colOff>
      <xdr:row>1</xdr:row>
      <xdr:rowOff>861232</xdr:rowOff>
    </xdr:to>
    <xdr:sp macro="" textlink="">
      <xdr:nvSpPr>
        <xdr:cNvPr id="22" name="TextBox 21">
          <a:extLst>
            <a:ext uri="{FF2B5EF4-FFF2-40B4-BE49-F238E27FC236}">
              <a16:creationId xmlns:a16="http://schemas.microsoft.com/office/drawing/2014/main" id="{9E4772AC-7BEA-47A1-B442-643C105721A9}"/>
            </a:ext>
          </a:extLst>
        </xdr:cNvPr>
        <xdr:cNvSpPr txBox="1"/>
      </xdr:nvSpPr>
      <xdr:spPr>
        <a:xfrm>
          <a:off x="12488113" y="627546"/>
          <a:ext cx="1817170" cy="680947"/>
        </a:xfrm>
        <a:prstGeom prst="rect">
          <a:avLst/>
        </a:prstGeom>
      </xdr:spPr>
      <xdr:txBody>
        <a:bodyPr vertOverflow="clip" horzOverflow="clip" vert="horz" wrap="square" lIns="0" tIns="0" rIns="0" bIns="0" rtlCol="0" anchor="t" anchorCtr="0">
          <a:noAutofit/>
        </a:bodyPr>
        <a:lstStyle/>
        <a:p>
          <a:pPr algn="l">
            <a:spcAft>
              <a:spcPts val="600"/>
            </a:spcAft>
          </a:pPr>
          <a:r>
            <a:rPr lang="nb-NO" sz="1100" b="0" dirty="0">
              <a:solidFill>
                <a:srgbClr val="F5961F"/>
              </a:solidFill>
              <a:latin typeface="Figtree"/>
            </a:rPr>
            <a:t>For</a:t>
          </a:r>
          <a:r>
            <a:rPr lang="nb-NO" sz="1100" b="0" baseline="0" dirty="0">
              <a:solidFill>
                <a:srgbClr val="F5961F"/>
              </a:solidFill>
              <a:latin typeface="Figtree"/>
            </a:rPr>
            <a:t> details about each practice click on the plus button above. (Use the minus button to hide.)</a:t>
          </a:r>
          <a:endParaRPr lang="nb-NO" sz="1100" b="0" dirty="0">
            <a:solidFill>
              <a:srgbClr val="F5961F"/>
            </a:solidFill>
            <a:latin typeface="Figtree"/>
          </a:endParaRPr>
        </a:p>
      </xdr:txBody>
    </xdr:sp>
    <xdr:clientData/>
  </xdr:twoCellAnchor>
  <xdr:twoCellAnchor editAs="oneCell">
    <xdr:from>
      <xdr:col>8</xdr:col>
      <xdr:colOff>1319376</xdr:colOff>
      <xdr:row>1</xdr:row>
      <xdr:rowOff>335750</xdr:rowOff>
    </xdr:from>
    <xdr:to>
      <xdr:col>9</xdr:col>
      <xdr:colOff>134565</xdr:colOff>
      <xdr:row>1</xdr:row>
      <xdr:rowOff>671282</xdr:rowOff>
    </xdr:to>
    <xdr:pic>
      <xdr:nvPicPr>
        <xdr:cNvPr id="7" name="Picture 22">
          <a:extLst>
            <a:ext uri="{FF2B5EF4-FFF2-40B4-BE49-F238E27FC236}">
              <a16:creationId xmlns:a16="http://schemas.microsoft.com/office/drawing/2014/main" id="{E5039087-EAEB-409B-A9E8-5764172465B0}"/>
            </a:ext>
          </a:extLst>
        </xdr:cNvPr>
        <xdr:cNvPicPr>
          <a:picLocks noChangeAspect="1"/>
        </xdr:cNvPicPr>
      </xdr:nvPicPr>
      <xdr:blipFill>
        <a:blip xmlns:r="http://schemas.openxmlformats.org/officeDocument/2006/relationships" r:embed="rId3"/>
        <a:stretch>
          <a:fillRect/>
        </a:stretch>
      </xdr:blipFill>
      <xdr:spPr>
        <a:xfrm>
          <a:off x="14806776" y="783425"/>
          <a:ext cx="332704" cy="340293"/>
        </a:xfrm>
        <a:prstGeom prst="rect">
          <a:avLst/>
        </a:prstGeom>
      </xdr:spPr>
    </xdr:pic>
    <xdr:clientData/>
  </xdr:twoCellAnchor>
  <xdr:twoCellAnchor>
    <xdr:from>
      <xdr:col>1</xdr:col>
      <xdr:colOff>23812</xdr:colOff>
      <xdr:row>21</xdr:row>
      <xdr:rowOff>0</xdr:rowOff>
    </xdr:from>
    <xdr:to>
      <xdr:col>8</xdr:col>
      <xdr:colOff>1482548</xdr:colOff>
      <xdr:row>28</xdr:row>
      <xdr:rowOff>40533</xdr:rowOff>
    </xdr:to>
    <xdr:grpSp>
      <xdr:nvGrpSpPr>
        <xdr:cNvPr id="24" name="Group 23">
          <a:extLst>
            <a:ext uri="{FF2B5EF4-FFF2-40B4-BE49-F238E27FC236}">
              <a16:creationId xmlns:a16="http://schemas.microsoft.com/office/drawing/2014/main" id="{FD48CE84-B6BF-4F98-889B-9DFA0AF8C0AA}"/>
            </a:ext>
          </a:extLst>
        </xdr:cNvPr>
        <xdr:cNvGrpSpPr/>
      </xdr:nvGrpSpPr>
      <xdr:grpSpPr>
        <a:xfrm>
          <a:off x="444605" y="13682133"/>
          <a:ext cx="14033006" cy="1285133"/>
          <a:chOff x="436562" y="19740561"/>
          <a:chExt cx="15592778" cy="1310533"/>
        </a:xfrm>
      </xdr:grpSpPr>
      <xdr:sp macro="" textlink="">
        <xdr:nvSpPr>
          <xdr:cNvPr id="25" name="TextBox 24">
            <a:extLst>
              <a:ext uri="{FF2B5EF4-FFF2-40B4-BE49-F238E27FC236}">
                <a16:creationId xmlns:a16="http://schemas.microsoft.com/office/drawing/2014/main" id="{94E0EA52-81BD-23D0-86D0-B546E515E82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Human Rights</a:t>
            </a:r>
            <a:endParaRPr lang="nb-NO" sz="1800" b="1" baseline="0" dirty="0">
              <a:solidFill>
                <a:schemeClr val="bg1"/>
              </a:solidFill>
            </a:endParaRPr>
          </a:p>
        </xdr:txBody>
      </xdr:sp>
      <xdr:sp macro="" textlink="">
        <xdr:nvSpPr>
          <xdr:cNvPr id="26" name="TextBox 25">
            <a:extLst>
              <a:ext uri="{FF2B5EF4-FFF2-40B4-BE49-F238E27FC236}">
                <a16:creationId xmlns:a16="http://schemas.microsoft.com/office/drawing/2014/main" id="{6CBC4F49-E27D-8CFF-28CB-D6C3C8FA9ED8}"/>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7" name="TextBox 26">
            <a:extLst>
              <a:ext uri="{FF2B5EF4-FFF2-40B4-BE49-F238E27FC236}">
                <a16:creationId xmlns:a16="http://schemas.microsoft.com/office/drawing/2014/main" id="{EC35F3EE-C233-660C-B2DF-FA348879FA33}"/>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8" name="TextBox 27">
            <a:extLst>
              <a:ext uri="{FF2B5EF4-FFF2-40B4-BE49-F238E27FC236}">
                <a16:creationId xmlns:a16="http://schemas.microsoft.com/office/drawing/2014/main" id="{F73F5823-6DCE-E2FC-4FE3-ED8E38E7B52F}"/>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29" name="TextBox 28">
            <a:extLst>
              <a:ext uri="{FF2B5EF4-FFF2-40B4-BE49-F238E27FC236}">
                <a16:creationId xmlns:a16="http://schemas.microsoft.com/office/drawing/2014/main" id="{0498279A-C650-D533-0980-624D3609BC0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0" name="TextBox 29">
            <a:extLst>
              <a:ext uri="{FF2B5EF4-FFF2-40B4-BE49-F238E27FC236}">
                <a16:creationId xmlns:a16="http://schemas.microsoft.com/office/drawing/2014/main" id="{8DC882F6-C3DF-751E-3039-D897B44A052D}"/>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13</xdr:col>
      <xdr:colOff>563451</xdr:colOff>
      <xdr:row>1</xdr:row>
      <xdr:rowOff>389049</xdr:rowOff>
    </xdr:from>
    <xdr:to>
      <xdr:col>20</xdr:col>
      <xdr:colOff>138280</xdr:colOff>
      <xdr:row>1</xdr:row>
      <xdr:rowOff>892681</xdr:rowOff>
    </xdr:to>
    <xdr:sp macro="" textlink="">
      <xdr:nvSpPr>
        <xdr:cNvPr id="31" name="TextBox 30">
          <a:extLst>
            <a:ext uri="{FF2B5EF4-FFF2-40B4-BE49-F238E27FC236}">
              <a16:creationId xmlns:a16="http://schemas.microsoft.com/office/drawing/2014/main" id="{C878B5FC-2597-4059-AC43-C8A1750B3E86}"/>
            </a:ext>
          </a:extLst>
        </xdr:cNvPr>
        <xdr:cNvSpPr txBox="1"/>
      </xdr:nvSpPr>
      <xdr:spPr>
        <a:xfrm>
          <a:off x="30376701" y="836724"/>
          <a:ext cx="7909204" cy="503632"/>
        </a:xfrm>
        <a:prstGeom prst="rect">
          <a:avLst/>
        </a:prstGeom>
      </xdr:spPr>
      <xdr:txBody>
        <a:bodyPr vertOverflow="clip" horzOverflow="clip" vert="horz" wrap="square" lIns="0" tIns="0" rIns="0" bIns="0" rtlCol="0" anchor="t" anchorCtr="0">
          <a:noAutofit/>
        </a:bodyPr>
        <a:lstStyle/>
        <a:p>
          <a:pPr algn="l">
            <a:spcAft>
              <a:spcPts val="600"/>
            </a:spcAft>
          </a:pPr>
          <a:endParaRPr lang="nb-NO" sz="1100" b="1" dirty="0">
            <a:solidFill>
              <a:schemeClr val="bg1"/>
            </a:solidFill>
            <a:latin typeface="Figtree"/>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1927135</xdr:colOff>
      <xdr:row>1</xdr:row>
      <xdr:rowOff>857900</xdr:rowOff>
    </xdr:to>
    <xdr:pic>
      <xdr:nvPicPr>
        <xdr:cNvPr id="5" name="Picture 4">
          <a:extLst>
            <a:ext uri="{FF2B5EF4-FFF2-40B4-BE49-F238E27FC236}">
              <a16:creationId xmlns:a16="http://schemas.microsoft.com/office/drawing/2014/main" id="{4991F8F8-D2A6-4F47-BC46-FDE611390F84}"/>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1347579</xdr:colOff>
      <xdr:row>1</xdr:row>
      <xdr:rowOff>315271</xdr:rowOff>
    </xdr:from>
    <xdr:to>
      <xdr:col>9</xdr:col>
      <xdr:colOff>20884</xdr:colOff>
      <xdr:row>1</xdr:row>
      <xdr:rowOff>673344</xdr:rowOff>
    </xdr:to>
    <xdr:pic>
      <xdr:nvPicPr>
        <xdr:cNvPr id="6" name="Picture 5">
          <a:extLst>
            <a:ext uri="{FF2B5EF4-FFF2-40B4-BE49-F238E27FC236}">
              <a16:creationId xmlns:a16="http://schemas.microsoft.com/office/drawing/2014/main" id="{8CF3ADE9-2827-48E7-A81F-BAADA63945CE}"/>
            </a:ext>
          </a:extLst>
        </xdr:cNvPr>
        <xdr:cNvPicPr>
          <a:picLocks noChangeAspect="1"/>
        </xdr:cNvPicPr>
      </xdr:nvPicPr>
      <xdr:blipFill>
        <a:blip xmlns:r="http://schemas.openxmlformats.org/officeDocument/2006/relationships" r:embed="rId2"/>
        <a:stretch>
          <a:fillRect/>
        </a:stretch>
      </xdr:blipFill>
      <xdr:spPr>
        <a:xfrm>
          <a:off x="14811295" y="765778"/>
          <a:ext cx="330106" cy="340293"/>
        </a:xfrm>
        <a:prstGeom prst="rect">
          <a:avLst/>
        </a:prstGeom>
      </xdr:spPr>
    </xdr:pic>
    <xdr:clientData/>
  </xdr:twoCellAnchor>
  <xdr:twoCellAnchor>
    <xdr:from>
      <xdr:col>1</xdr:col>
      <xdr:colOff>88360</xdr:colOff>
      <xdr:row>31</xdr:row>
      <xdr:rowOff>81065</xdr:rowOff>
    </xdr:from>
    <xdr:to>
      <xdr:col>8</xdr:col>
      <xdr:colOff>1509948</xdr:colOff>
      <xdr:row>72</xdr:row>
      <xdr:rowOff>127001</xdr:rowOff>
    </xdr:to>
    <xdr:grpSp>
      <xdr:nvGrpSpPr>
        <xdr:cNvPr id="59" name="Group 58">
          <a:extLst>
            <a:ext uri="{FF2B5EF4-FFF2-40B4-BE49-F238E27FC236}">
              <a16:creationId xmlns:a16="http://schemas.microsoft.com/office/drawing/2014/main" id="{ED531ECD-5CEE-C9F5-34DB-A01F318739C4}"/>
            </a:ext>
          </a:extLst>
        </xdr:cNvPr>
        <xdr:cNvGrpSpPr/>
      </xdr:nvGrpSpPr>
      <xdr:grpSpPr>
        <a:xfrm>
          <a:off x="514233" y="19183135"/>
          <a:ext cx="14429775" cy="7337006"/>
          <a:chOff x="463145" y="24170533"/>
          <a:chExt cx="14472865" cy="7247206"/>
        </a:xfrm>
      </xdr:grpSpPr>
      <xdr:graphicFrame macro="">
        <xdr:nvGraphicFramePr>
          <xdr:cNvPr id="4" name="Chart 3">
            <a:extLst>
              <a:ext uri="{FF2B5EF4-FFF2-40B4-BE49-F238E27FC236}">
                <a16:creationId xmlns:a16="http://schemas.microsoft.com/office/drawing/2014/main" id="{4011892B-A450-D458-2368-586E5776A1CB}"/>
              </a:ext>
            </a:extLst>
          </xdr:cNvPr>
          <xdr:cNvGraphicFramePr/>
        </xdr:nvGraphicFramePr>
        <xdr:xfrm>
          <a:off x="3937168" y="24170533"/>
          <a:ext cx="10998842" cy="7247206"/>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Arrow: Pentagon 8">
            <a:extLst>
              <a:ext uri="{FF2B5EF4-FFF2-40B4-BE49-F238E27FC236}">
                <a16:creationId xmlns:a16="http://schemas.microsoft.com/office/drawing/2014/main" id="{283D4F7C-EA46-A8CB-BA8F-FF668BC3A1B7}"/>
              </a:ext>
            </a:extLst>
          </xdr:cNvPr>
          <xdr:cNvSpPr/>
        </xdr:nvSpPr>
        <xdr:spPr>
          <a:xfrm>
            <a:off x="463145" y="30971406"/>
            <a:ext cx="3394915" cy="3868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Fair negotiations with workers' representatives</a:t>
            </a:r>
          </a:p>
        </xdr:txBody>
      </xdr:sp>
      <xdr:sp macro="" textlink="">
        <xdr:nvSpPr>
          <xdr:cNvPr id="10" name="Arrow: Pentagon 9">
            <a:extLst>
              <a:ext uri="{FF2B5EF4-FFF2-40B4-BE49-F238E27FC236}">
                <a16:creationId xmlns:a16="http://schemas.microsoft.com/office/drawing/2014/main" id="{D4198DE5-3261-4711-ED26-1B6A62282B82}"/>
              </a:ext>
            </a:extLst>
          </xdr:cNvPr>
          <xdr:cNvSpPr/>
        </xdr:nvSpPr>
        <xdr:spPr>
          <a:xfrm>
            <a:off x="463145" y="3005175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Local capacity building </a:t>
            </a:r>
          </a:p>
        </xdr:txBody>
      </xdr:sp>
      <xdr:sp macro="" textlink="">
        <xdr:nvSpPr>
          <xdr:cNvPr id="11" name="Arrow: Pentagon 10">
            <a:extLst>
              <a:ext uri="{FF2B5EF4-FFF2-40B4-BE49-F238E27FC236}">
                <a16:creationId xmlns:a16="http://schemas.microsoft.com/office/drawing/2014/main" id="{6C5F84AC-DEB5-52BA-DCC2-DE137C40ACFC}"/>
              </a:ext>
            </a:extLst>
          </xdr:cNvPr>
          <xdr:cNvSpPr/>
        </xdr:nvSpPr>
        <xdr:spPr>
          <a:xfrm>
            <a:off x="463145" y="28212015"/>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Information to workers and their representatives</a:t>
            </a:r>
          </a:p>
        </xdr:txBody>
      </xdr:sp>
      <xdr:sp macro="" textlink="">
        <xdr:nvSpPr>
          <xdr:cNvPr id="12" name="Arrow: Pentagon 11">
            <a:extLst>
              <a:ext uri="{FF2B5EF4-FFF2-40B4-BE49-F238E27FC236}">
                <a16:creationId xmlns:a16="http://schemas.microsoft.com/office/drawing/2014/main" id="{882C0BA0-41F0-9FC4-B7B8-84B8C83767BC}"/>
              </a:ext>
            </a:extLst>
          </xdr:cNvPr>
          <xdr:cNvSpPr/>
        </xdr:nvSpPr>
        <xdr:spPr>
          <a:xfrm>
            <a:off x="463145" y="27751753"/>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Collective bargaining</a:t>
            </a:r>
          </a:p>
        </xdr:txBody>
      </xdr:sp>
      <xdr:sp macro="" textlink="">
        <xdr:nvSpPr>
          <xdr:cNvPr id="13" name="Arrow: Pentagon 12">
            <a:extLst>
              <a:ext uri="{FF2B5EF4-FFF2-40B4-BE49-F238E27FC236}">
                <a16:creationId xmlns:a16="http://schemas.microsoft.com/office/drawing/2014/main" id="{59E68681-62E4-E4B8-BCF6-FFA00214F87B}"/>
              </a:ext>
            </a:extLst>
          </xdr:cNvPr>
          <xdr:cNvSpPr/>
        </xdr:nvSpPr>
        <xdr:spPr>
          <a:xfrm>
            <a:off x="463145" y="27291491"/>
            <a:ext cx="3394915" cy="38680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Health and safety</a:t>
            </a:r>
          </a:p>
        </xdr:txBody>
      </xdr:sp>
      <xdr:sp macro="" textlink="">
        <xdr:nvSpPr>
          <xdr:cNvPr id="14" name="Arrow: Pentagon 13">
            <a:extLst>
              <a:ext uri="{FF2B5EF4-FFF2-40B4-BE49-F238E27FC236}">
                <a16:creationId xmlns:a16="http://schemas.microsoft.com/office/drawing/2014/main" id="{C428B14B-4B4D-67DB-58E1-6215FC1DA810}"/>
              </a:ext>
            </a:extLst>
          </xdr:cNvPr>
          <xdr:cNvSpPr/>
        </xdr:nvSpPr>
        <xdr:spPr>
          <a:xfrm>
            <a:off x="463145" y="26831229"/>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Equality and non-discrimination</a:t>
            </a:r>
          </a:p>
        </xdr:txBody>
      </xdr:sp>
      <xdr:sp macro="" textlink="">
        <xdr:nvSpPr>
          <xdr:cNvPr id="15" name="Arrow: Pentagon 14">
            <a:extLst>
              <a:ext uri="{FF2B5EF4-FFF2-40B4-BE49-F238E27FC236}">
                <a16:creationId xmlns:a16="http://schemas.microsoft.com/office/drawing/2014/main" id="{57029595-0E55-0990-E370-1947A0A371B3}"/>
              </a:ext>
            </a:extLst>
          </xdr:cNvPr>
          <xdr:cNvSpPr/>
        </xdr:nvSpPr>
        <xdr:spPr>
          <a:xfrm>
            <a:off x="463145" y="26371404"/>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Forced labour</a:t>
            </a:r>
          </a:p>
        </xdr:txBody>
      </xdr:sp>
      <xdr:sp macro="" textlink="">
        <xdr:nvSpPr>
          <xdr:cNvPr id="16" name="Arrow: Pentagon 15">
            <a:extLst>
              <a:ext uri="{FF2B5EF4-FFF2-40B4-BE49-F238E27FC236}">
                <a16:creationId xmlns:a16="http://schemas.microsoft.com/office/drawing/2014/main" id="{3B17F593-F912-4A39-7D29-38C8FF8515FD}"/>
              </a:ext>
            </a:extLst>
          </xdr:cNvPr>
          <xdr:cNvSpPr/>
        </xdr:nvSpPr>
        <xdr:spPr>
          <a:xfrm>
            <a:off x="463145" y="25451316"/>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Freedom of association and collective bargaining </a:t>
            </a:r>
          </a:p>
        </xdr:txBody>
      </xdr:sp>
      <xdr:sp macro="" textlink="">
        <xdr:nvSpPr>
          <xdr:cNvPr id="17" name="Arrow: Pentagon 16">
            <a:extLst>
              <a:ext uri="{FF2B5EF4-FFF2-40B4-BE49-F238E27FC236}">
                <a16:creationId xmlns:a16="http://schemas.microsoft.com/office/drawing/2014/main" id="{5A59D73D-1A68-ADD1-4002-509A4468FE8F}"/>
              </a:ext>
            </a:extLst>
          </xdr:cNvPr>
          <xdr:cNvSpPr/>
        </xdr:nvSpPr>
        <xdr:spPr>
          <a:xfrm>
            <a:off x="463145" y="24991054"/>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a:t>
            </a:r>
          </a:p>
        </xdr:txBody>
      </xdr:sp>
      <xdr:sp macro="" textlink="">
        <xdr:nvSpPr>
          <xdr:cNvPr id="18" name="Arrow: Pentagon 17">
            <a:extLst>
              <a:ext uri="{FF2B5EF4-FFF2-40B4-BE49-F238E27FC236}">
                <a16:creationId xmlns:a16="http://schemas.microsoft.com/office/drawing/2014/main" id="{6FAE3758-8CA2-2A52-BF85-156CCAF291A6}"/>
              </a:ext>
            </a:extLst>
          </xdr:cNvPr>
          <xdr:cNvSpPr/>
        </xdr:nvSpPr>
        <xdr:spPr>
          <a:xfrm>
            <a:off x="463145" y="2453122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b-NO" sz="1100" dirty="0" err="1">
                <a:solidFill>
                  <a:schemeClr val="bg1"/>
                </a:solidFill>
              </a:rPr>
              <a:t>Policy and management systems</a:t>
            </a:r>
            <a:endParaRPr lang="nb-NO">
              <a:effectLst/>
            </a:endParaRPr>
          </a:p>
        </xdr:txBody>
      </xdr:sp>
      <xdr:sp macro="" textlink="">
        <xdr:nvSpPr>
          <xdr:cNvPr id="26" name="Arrow: Pentagon 25">
            <a:extLst>
              <a:ext uri="{FF2B5EF4-FFF2-40B4-BE49-F238E27FC236}">
                <a16:creationId xmlns:a16="http://schemas.microsoft.com/office/drawing/2014/main" id="{3DC0FA41-A5AF-47E5-9736-088E1B91C21A}"/>
              </a:ext>
            </a:extLst>
          </xdr:cNvPr>
          <xdr:cNvSpPr/>
        </xdr:nvSpPr>
        <xdr:spPr>
          <a:xfrm>
            <a:off x="463145" y="2913210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Industry standards</a:t>
            </a:r>
          </a:p>
        </xdr:txBody>
      </xdr:sp>
      <xdr:sp macro="" textlink="">
        <xdr:nvSpPr>
          <xdr:cNvPr id="27" name="Arrow: Pentagon 26">
            <a:extLst>
              <a:ext uri="{FF2B5EF4-FFF2-40B4-BE49-F238E27FC236}">
                <a16:creationId xmlns:a16="http://schemas.microsoft.com/office/drawing/2014/main" id="{21427EB8-A41A-4900-ADEB-7285FD5DCAAF}"/>
              </a:ext>
            </a:extLst>
          </xdr:cNvPr>
          <xdr:cNvSpPr/>
        </xdr:nvSpPr>
        <xdr:spPr>
          <a:xfrm>
            <a:off x="463145" y="29591928"/>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Operations in other countries</a:t>
            </a:r>
          </a:p>
        </xdr:txBody>
      </xdr:sp>
      <xdr:sp macro="" textlink="">
        <xdr:nvSpPr>
          <xdr:cNvPr id="28" name="Arrow: Pentagon 27">
            <a:extLst>
              <a:ext uri="{FF2B5EF4-FFF2-40B4-BE49-F238E27FC236}">
                <a16:creationId xmlns:a16="http://schemas.microsoft.com/office/drawing/2014/main" id="{5A698208-462F-4DA8-9EB1-0791F66350F1}"/>
              </a:ext>
            </a:extLst>
          </xdr:cNvPr>
          <xdr:cNvSpPr/>
        </xdr:nvSpPr>
        <xdr:spPr>
          <a:xfrm>
            <a:off x="463145" y="30511577"/>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Change in operations</a:t>
            </a:r>
          </a:p>
        </xdr:txBody>
      </xdr:sp>
      <xdr:sp macro="" textlink="">
        <xdr:nvSpPr>
          <xdr:cNvPr id="57" name="Arrow: Pentagon 56">
            <a:extLst>
              <a:ext uri="{FF2B5EF4-FFF2-40B4-BE49-F238E27FC236}">
                <a16:creationId xmlns:a16="http://schemas.microsoft.com/office/drawing/2014/main" id="{D1A529FF-DCA4-47CB-B08E-9D4F9A5D8C5A}"/>
              </a:ext>
            </a:extLst>
          </xdr:cNvPr>
          <xdr:cNvSpPr/>
        </xdr:nvSpPr>
        <xdr:spPr>
          <a:xfrm>
            <a:off x="463145" y="2591157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Child labour</a:t>
            </a:r>
          </a:p>
        </xdr:txBody>
      </xdr:sp>
      <xdr:sp macro="" textlink="">
        <xdr:nvSpPr>
          <xdr:cNvPr id="58" name="Arrow: Pentagon 57">
            <a:extLst>
              <a:ext uri="{FF2B5EF4-FFF2-40B4-BE49-F238E27FC236}">
                <a16:creationId xmlns:a16="http://schemas.microsoft.com/office/drawing/2014/main" id="{7E117FAE-3D76-45FB-8E68-84F1DC16853F}"/>
              </a:ext>
            </a:extLst>
          </xdr:cNvPr>
          <xdr:cNvSpPr/>
        </xdr:nvSpPr>
        <xdr:spPr>
          <a:xfrm>
            <a:off x="463145" y="28672278"/>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Worker consultation </a:t>
            </a:r>
          </a:p>
        </xdr:txBody>
      </xdr:sp>
    </xdr:grpSp>
    <xdr:clientData/>
  </xdr:twoCellAnchor>
  <xdr:twoCellAnchor>
    <xdr:from>
      <xdr:col>1</xdr:col>
      <xdr:colOff>32966</xdr:colOff>
      <xdr:row>24</xdr:row>
      <xdr:rowOff>1030052</xdr:rowOff>
    </xdr:from>
    <xdr:to>
      <xdr:col>8</xdr:col>
      <xdr:colOff>1473800</xdr:colOff>
      <xdr:row>32</xdr:row>
      <xdr:rowOff>21079</xdr:rowOff>
    </xdr:to>
    <xdr:grpSp>
      <xdr:nvGrpSpPr>
        <xdr:cNvPr id="61" name="Group 60">
          <a:extLst>
            <a:ext uri="{FF2B5EF4-FFF2-40B4-BE49-F238E27FC236}">
              <a16:creationId xmlns:a16="http://schemas.microsoft.com/office/drawing/2014/main" id="{096A9C03-983D-471E-B908-D2B8D6A13A9B}"/>
            </a:ext>
          </a:extLst>
        </xdr:cNvPr>
        <xdr:cNvGrpSpPr/>
      </xdr:nvGrpSpPr>
      <xdr:grpSpPr>
        <a:xfrm>
          <a:off x="455029" y="18032812"/>
          <a:ext cx="14452831" cy="1270677"/>
          <a:chOff x="436562" y="19740561"/>
          <a:chExt cx="15592778" cy="1310533"/>
        </a:xfrm>
      </xdr:grpSpPr>
      <xdr:sp macro="" textlink="">
        <xdr:nvSpPr>
          <xdr:cNvPr id="62" name="TextBox 61">
            <a:extLst>
              <a:ext uri="{FF2B5EF4-FFF2-40B4-BE49-F238E27FC236}">
                <a16:creationId xmlns:a16="http://schemas.microsoft.com/office/drawing/2014/main" id="{04A79B60-D4F6-1CFA-C2AD-3B2D6B6F261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Employment and Industrial Relations</a:t>
            </a:r>
            <a:endParaRPr lang="nb-NO" sz="1800" b="1" baseline="0" dirty="0">
              <a:solidFill>
                <a:schemeClr val="bg1"/>
              </a:solidFill>
            </a:endParaRPr>
          </a:p>
        </xdr:txBody>
      </xdr:sp>
      <xdr:sp macro="" textlink="">
        <xdr:nvSpPr>
          <xdr:cNvPr id="63" name="TextBox 62">
            <a:extLst>
              <a:ext uri="{FF2B5EF4-FFF2-40B4-BE49-F238E27FC236}">
                <a16:creationId xmlns:a16="http://schemas.microsoft.com/office/drawing/2014/main" id="{A34DEC60-FE0E-A751-608B-3A6B9B7A6AAF}"/>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64" name="TextBox 63">
            <a:extLst>
              <a:ext uri="{FF2B5EF4-FFF2-40B4-BE49-F238E27FC236}">
                <a16:creationId xmlns:a16="http://schemas.microsoft.com/office/drawing/2014/main" id="{97117B35-2A3D-C5EC-FA07-7FF1FD65DAAE}"/>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65" name="TextBox 64">
            <a:extLst>
              <a:ext uri="{FF2B5EF4-FFF2-40B4-BE49-F238E27FC236}">
                <a16:creationId xmlns:a16="http://schemas.microsoft.com/office/drawing/2014/main" id="{3059CB36-8618-A6F1-90B3-06BC9EDE1FD8}"/>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66" name="TextBox 65">
            <a:extLst>
              <a:ext uri="{FF2B5EF4-FFF2-40B4-BE49-F238E27FC236}">
                <a16:creationId xmlns:a16="http://schemas.microsoft.com/office/drawing/2014/main" id="{89C08B55-B4E1-5548-C30F-5236031381C0}"/>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67" name="TextBox 66">
            <a:extLst>
              <a:ext uri="{FF2B5EF4-FFF2-40B4-BE49-F238E27FC236}">
                <a16:creationId xmlns:a16="http://schemas.microsoft.com/office/drawing/2014/main" id="{C62D5965-5792-6DD1-6B6A-CD3E8F4BADCC}"/>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editAs="oneCell">
    <xdr:from>
      <xdr:col>8</xdr:col>
      <xdr:colOff>1347579</xdr:colOff>
      <xdr:row>1</xdr:row>
      <xdr:rowOff>315271</xdr:rowOff>
    </xdr:from>
    <xdr:to>
      <xdr:col>9</xdr:col>
      <xdr:colOff>20884</xdr:colOff>
      <xdr:row>1</xdr:row>
      <xdr:rowOff>673344</xdr:rowOff>
    </xdr:to>
    <xdr:pic>
      <xdr:nvPicPr>
        <xdr:cNvPr id="20" name="Picture 19">
          <a:extLst>
            <a:ext uri="{FF2B5EF4-FFF2-40B4-BE49-F238E27FC236}">
              <a16:creationId xmlns:a16="http://schemas.microsoft.com/office/drawing/2014/main" id="{CE500A62-50DE-4B9B-80A8-B51669CDD175}"/>
            </a:ext>
          </a:extLst>
        </xdr:cNvPr>
        <xdr:cNvPicPr>
          <a:picLocks noChangeAspect="1"/>
        </xdr:cNvPicPr>
      </xdr:nvPicPr>
      <xdr:blipFill>
        <a:blip xmlns:r="http://schemas.openxmlformats.org/officeDocument/2006/relationships" r:embed="rId2"/>
        <a:stretch>
          <a:fillRect/>
        </a:stretch>
      </xdr:blipFill>
      <xdr:spPr>
        <a:xfrm>
          <a:off x="14834979" y="762946"/>
          <a:ext cx="333195" cy="340293"/>
        </a:xfrm>
        <a:prstGeom prst="rect">
          <a:avLst/>
        </a:prstGeom>
      </xdr:spPr>
    </xdr:pic>
    <xdr:clientData/>
  </xdr:twoCellAnchor>
  <xdr:twoCellAnchor>
    <xdr:from>
      <xdr:col>7</xdr:col>
      <xdr:colOff>737153</xdr:colOff>
      <xdr:row>1</xdr:row>
      <xdr:rowOff>289891</xdr:rowOff>
    </xdr:from>
    <xdr:to>
      <xdr:col>8</xdr:col>
      <xdr:colOff>1240643</xdr:colOff>
      <xdr:row>1</xdr:row>
      <xdr:rowOff>796698</xdr:rowOff>
    </xdr:to>
    <xdr:sp macro="" textlink="">
      <xdr:nvSpPr>
        <xdr:cNvPr id="8" name="TextBox 7">
          <a:extLst>
            <a:ext uri="{FF2B5EF4-FFF2-40B4-BE49-F238E27FC236}">
              <a16:creationId xmlns:a16="http://schemas.microsoft.com/office/drawing/2014/main" id="{1858668F-B66A-44E7-950E-B057DE6E87BA}"/>
            </a:ext>
          </a:extLst>
        </xdr:cNvPr>
        <xdr:cNvSpPr txBox="1"/>
      </xdr:nvSpPr>
      <xdr:spPr>
        <a:xfrm>
          <a:off x="12722088" y="737152"/>
          <a:ext cx="2019207" cy="50680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1929993</xdr:colOff>
      <xdr:row>1</xdr:row>
      <xdr:rowOff>860758</xdr:rowOff>
    </xdr:to>
    <xdr:pic>
      <xdr:nvPicPr>
        <xdr:cNvPr id="5" name="Picture 4">
          <a:extLst>
            <a:ext uri="{FF2B5EF4-FFF2-40B4-BE49-F238E27FC236}">
              <a16:creationId xmlns:a16="http://schemas.microsoft.com/office/drawing/2014/main" id="{C43826C3-A6C1-4225-98C6-205C96C584B4}"/>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1357767</xdr:colOff>
      <xdr:row>1</xdr:row>
      <xdr:rowOff>427206</xdr:rowOff>
    </xdr:from>
    <xdr:to>
      <xdr:col>9</xdr:col>
      <xdr:colOff>21951</xdr:colOff>
      <xdr:row>1</xdr:row>
      <xdr:rowOff>782422</xdr:rowOff>
    </xdr:to>
    <xdr:pic>
      <xdr:nvPicPr>
        <xdr:cNvPr id="6" name="Picture 5">
          <a:extLst>
            <a:ext uri="{FF2B5EF4-FFF2-40B4-BE49-F238E27FC236}">
              <a16:creationId xmlns:a16="http://schemas.microsoft.com/office/drawing/2014/main" id="{1386EC82-A67B-4316-9B9D-B8F6A1F16E19}"/>
            </a:ext>
          </a:extLst>
        </xdr:cNvPr>
        <xdr:cNvPicPr>
          <a:picLocks noChangeAspect="1"/>
        </xdr:cNvPicPr>
      </xdr:nvPicPr>
      <xdr:blipFill>
        <a:blip xmlns:r="http://schemas.openxmlformats.org/officeDocument/2006/relationships" r:embed="rId2"/>
        <a:stretch>
          <a:fillRect/>
        </a:stretch>
      </xdr:blipFill>
      <xdr:spPr>
        <a:xfrm>
          <a:off x="14819767" y="878057"/>
          <a:ext cx="330106" cy="340293"/>
        </a:xfrm>
        <a:prstGeom prst="rect">
          <a:avLst/>
        </a:prstGeom>
      </xdr:spPr>
    </xdr:pic>
    <xdr:clientData/>
  </xdr:twoCellAnchor>
  <xdr:twoCellAnchor>
    <xdr:from>
      <xdr:col>1</xdr:col>
      <xdr:colOff>10539</xdr:colOff>
      <xdr:row>32</xdr:row>
      <xdr:rowOff>168997</xdr:rowOff>
    </xdr:from>
    <xdr:to>
      <xdr:col>8</xdr:col>
      <xdr:colOff>1450029</xdr:colOff>
      <xdr:row>72</xdr:row>
      <xdr:rowOff>158750</xdr:rowOff>
    </xdr:to>
    <xdr:grpSp>
      <xdr:nvGrpSpPr>
        <xdr:cNvPr id="12" name="Group 11">
          <a:extLst>
            <a:ext uri="{FF2B5EF4-FFF2-40B4-BE49-F238E27FC236}">
              <a16:creationId xmlns:a16="http://schemas.microsoft.com/office/drawing/2014/main" id="{A6E3A2A6-D9BA-4812-9EC8-DAF6C53C60B5}"/>
            </a:ext>
          </a:extLst>
        </xdr:cNvPr>
        <xdr:cNvGrpSpPr/>
      </xdr:nvGrpSpPr>
      <xdr:grpSpPr>
        <a:xfrm>
          <a:off x="436412" y="17868140"/>
          <a:ext cx="14450217" cy="7099213"/>
          <a:chOff x="463145" y="24170533"/>
          <a:chExt cx="14472865" cy="6771024"/>
        </a:xfrm>
      </xdr:grpSpPr>
      <xdr:graphicFrame macro="">
        <xdr:nvGraphicFramePr>
          <xdr:cNvPr id="13" name="Chart 12">
            <a:extLst>
              <a:ext uri="{FF2B5EF4-FFF2-40B4-BE49-F238E27FC236}">
                <a16:creationId xmlns:a16="http://schemas.microsoft.com/office/drawing/2014/main" id="{7094616D-FE7B-4FC3-27F5-79CADC9426FF}"/>
              </a:ext>
            </a:extLst>
          </xdr:cNvPr>
          <xdr:cNvGraphicFramePr/>
        </xdr:nvGraphicFramePr>
        <xdr:xfrm>
          <a:off x="3937168" y="24170533"/>
          <a:ext cx="10998842" cy="677102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7" name="Arrow: Pentagon 16">
            <a:extLst>
              <a:ext uri="{FF2B5EF4-FFF2-40B4-BE49-F238E27FC236}">
                <a16:creationId xmlns:a16="http://schemas.microsoft.com/office/drawing/2014/main" id="{C3214E42-5353-7A6C-4EE6-F64AED998B78}"/>
              </a:ext>
            </a:extLst>
          </xdr:cNvPr>
          <xdr:cNvSpPr/>
        </xdr:nvSpPr>
        <xdr:spPr>
          <a:xfrm>
            <a:off x="463145" y="30051751"/>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Training</a:t>
            </a:r>
          </a:p>
        </xdr:txBody>
      </xdr:sp>
      <xdr:sp macro="" textlink="">
        <xdr:nvSpPr>
          <xdr:cNvPr id="18" name="Arrow: Pentagon 17">
            <a:extLst>
              <a:ext uri="{FF2B5EF4-FFF2-40B4-BE49-F238E27FC236}">
                <a16:creationId xmlns:a16="http://schemas.microsoft.com/office/drawing/2014/main" id="{673297D7-5601-4168-2F04-F48477BE8F25}"/>
              </a:ext>
            </a:extLst>
          </xdr:cNvPr>
          <xdr:cNvSpPr/>
        </xdr:nvSpPr>
        <xdr:spPr>
          <a:xfrm>
            <a:off x="463145" y="28212014"/>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Technology</a:t>
            </a:r>
          </a:p>
        </xdr:txBody>
      </xdr:sp>
      <xdr:sp macro="" textlink="">
        <xdr:nvSpPr>
          <xdr:cNvPr id="19" name="Arrow: Pentagon 18">
            <a:extLst>
              <a:ext uri="{FF2B5EF4-FFF2-40B4-BE49-F238E27FC236}">
                <a16:creationId xmlns:a16="http://schemas.microsoft.com/office/drawing/2014/main" id="{DC4F9007-C1CF-5685-1892-41E646D1069E}"/>
              </a:ext>
            </a:extLst>
          </xdr:cNvPr>
          <xdr:cNvSpPr/>
        </xdr:nvSpPr>
        <xdr:spPr>
          <a:xfrm>
            <a:off x="463145" y="27751752"/>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Implement measures on environmental and health</a:t>
            </a:r>
          </a:p>
        </xdr:txBody>
      </xdr:sp>
      <xdr:sp macro="" textlink="">
        <xdr:nvSpPr>
          <xdr:cNvPr id="20" name="Arrow: Pentagon 19">
            <a:extLst>
              <a:ext uri="{FF2B5EF4-FFF2-40B4-BE49-F238E27FC236}">
                <a16:creationId xmlns:a16="http://schemas.microsoft.com/office/drawing/2014/main" id="{F352BA03-0DF1-1258-6FFC-5DCF8DB7C516}"/>
              </a:ext>
            </a:extLst>
          </xdr:cNvPr>
          <xdr:cNvSpPr/>
        </xdr:nvSpPr>
        <xdr:spPr>
          <a:xfrm>
            <a:off x="463145" y="27291491"/>
            <a:ext cx="3394915" cy="38680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Implement measures on climate change</a:t>
            </a:r>
          </a:p>
        </xdr:txBody>
      </xdr:sp>
      <xdr:sp macro="" textlink="">
        <xdr:nvSpPr>
          <xdr:cNvPr id="21" name="Arrow: Pentagon 20">
            <a:extLst>
              <a:ext uri="{FF2B5EF4-FFF2-40B4-BE49-F238E27FC236}">
                <a16:creationId xmlns:a16="http://schemas.microsoft.com/office/drawing/2014/main" id="{3C137109-F0E4-01F6-F8FA-8D22F8CA750F}"/>
              </a:ext>
            </a:extLst>
          </xdr:cNvPr>
          <xdr:cNvSpPr/>
        </xdr:nvSpPr>
        <xdr:spPr>
          <a:xfrm>
            <a:off x="463145" y="26831228"/>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Remediation</a:t>
            </a:r>
          </a:p>
        </xdr:txBody>
      </xdr:sp>
      <xdr:sp macro="" textlink="">
        <xdr:nvSpPr>
          <xdr:cNvPr id="22" name="Arrow: Pentagon 21">
            <a:extLst>
              <a:ext uri="{FF2B5EF4-FFF2-40B4-BE49-F238E27FC236}">
                <a16:creationId xmlns:a16="http://schemas.microsoft.com/office/drawing/2014/main" id="{EBC71409-BB8B-9EBC-3CEA-62E9767557F3}"/>
              </a:ext>
            </a:extLst>
          </xdr:cNvPr>
          <xdr:cNvSpPr/>
        </xdr:nvSpPr>
        <xdr:spPr>
          <a:xfrm>
            <a:off x="463145" y="2637140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Communicate impacts</a:t>
            </a:r>
          </a:p>
        </xdr:txBody>
      </xdr:sp>
      <xdr:sp macro="" textlink="">
        <xdr:nvSpPr>
          <xdr:cNvPr id="23" name="Arrow: Pentagon 22">
            <a:extLst>
              <a:ext uri="{FF2B5EF4-FFF2-40B4-BE49-F238E27FC236}">
                <a16:creationId xmlns:a16="http://schemas.microsoft.com/office/drawing/2014/main" id="{E5F1F6B4-95CD-0CE2-608A-7A60E02EB8F4}"/>
              </a:ext>
            </a:extLst>
          </xdr:cNvPr>
          <xdr:cNvSpPr/>
        </xdr:nvSpPr>
        <xdr:spPr>
          <a:xfrm>
            <a:off x="463145" y="25451316"/>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Identify and assess</a:t>
            </a:r>
          </a:p>
        </xdr:txBody>
      </xdr:sp>
      <xdr:sp macro="" textlink="">
        <xdr:nvSpPr>
          <xdr:cNvPr id="24" name="Arrow: Pentagon 23">
            <a:extLst>
              <a:ext uri="{FF2B5EF4-FFF2-40B4-BE49-F238E27FC236}">
                <a16:creationId xmlns:a16="http://schemas.microsoft.com/office/drawing/2014/main" id="{040A9DA3-FAE3-2E0E-91F8-C1CAE8952CF8}"/>
              </a:ext>
            </a:extLst>
          </xdr:cNvPr>
          <xdr:cNvSpPr/>
        </xdr:nvSpPr>
        <xdr:spPr>
          <a:xfrm>
            <a:off x="463145" y="24991054"/>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Environmental Management System</a:t>
            </a:r>
          </a:p>
        </xdr:txBody>
      </xdr:sp>
      <xdr:sp macro="" textlink="">
        <xdr:nvSpPr>
          <xdr:cNvPr id="25" name="Arrow: Pentagon 24">
            <a:extLst>
              <a:ext uri="{FF2B5EF4-FFF2-40B4-BE49-F238E27FC236}">
                <a16:creationId xmlns:a16="http://schemas.microsoft.com/office/drawing/2014/main" id="{17A69ABC-0880-6A07-138D-67B4B706CF0B}"/>
              </a:ext>
            </a:extLst>
          </xdr:cNvPr>
          <xdr:cNvSpPr/>
        </xdr:nvSpPr>
        <xdr:spPr>
          <a:xfrm>
            <a:off x="463145" y="2453122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Policy</a:t>
            </a:r>
          </a:p>
        </xdr:txBody>
      </xdr:sp>
      <xdr:sp macro="" textlink="">
        <xdr:nvSpPr>
          <xdr:cNvPr id="26" name="Arrow: Pentagon 25">
            <a:extLst>
              <a:ext uri="{FF2B5EF4-FFF2-40B4-BE49-F238E27FC236}">
                <a16:creationId xmlns:a16="http://schemas.microsoft.com/office/drawing/2014/main" id="{01768431-E034-6E3B-6FB8-ED17C361B7E6}"/>
              </a:ext>
            </a:extLst>
          </xdr:cNvPr>
          <xdr:cNvSpPr/>
        </xdr:nvSpPr>
        <xdr:spPr>
          <a:xfrm>
            <a:off x="463145" y="29132102"/>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Business relationships</a:t>
            </a:r>
            <a:endParaRPr lang="nb-NO">
              <a:effectLst/>
            </a:endParaRPr>
          </a:p>
        </xdr:txBody>
      </xdr:sp>
      <xdr:sp macro="" textlink="">
        <xdr:nvSpPr>
          <xdr:cNvPr id="27" name="Arrow: Pentagon 26">
            <a:extLst>
              <a:ext uri="{FF2B5EF4-FFF2-40B4-BE49-F238E27FC236}">
                <a16:creationId xmlns:a16="http://schemas.microsoft.com/office/drawing/2014/main" id="{A70E5623-D0CC-2170-CB4C-4C6E9B2E08FC}"/>
              </a:ext>
            </a:extLst>
          </xdr:cNvPr>
          <xdr:cNvSpPr/>
        </xdr:nvSpPr>
        <xdr:spPr>
          <a:xfrm>
            <a:off x="463145" y="29591926"/>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Monitoring Implementation of Measures</a:t>
            </a:r>
            <a:endParaRPr lang="nb-NO">
              <a:effectLst/>
            </a:endParaRPr>
          </a:p>
        </xdr:txBody>
      </xdr:sp>
      <xdr:sp macro="" textlink="">
        <xdr:nvSpPr>
          <xdr:cNvPr id="28" name="Arrow: Pentagon 27">
            <a:extLst>
              <a:ext uri="{FF2B5EF4-FFF2-40B4-BE49-F238E27FC236}">
                <a16:creationId xmlns:a16="http://schemas.microsoft.com/office/drawing/2014/main" id="{04F5635F-8B75-D785-E2F9-8505265CC10B}"/>
              </a:ext>
            </a:extLst>
          </xdr:cNvPr>
          <xdr:cNvSpPr/>
        </xdr:nvSpPr>
        <xdr:spPr>
          <a:xfrm>
            <a:off x="463145" y="30511581"/>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Animal welfare</a:t>
            </a:r>
          </a:p>
        </xdr:txBody>
      </xdr:sp>
      <xdr:sp macro="" textlink="">
        <xdr:nvSpPr>
          <xdr:cNvPr id="54" name="Arrow: Pentagon 53">
            <a:extLst>
              <a:ext uri="{FF2B5EF4-FFF2-40B4-BE49-F238E27FC236}">
                <a16:creationId xmlns:a16="http://schemas.microsoft.com/office/drawing/2014/main" id="{A016A657-EB33-67A3-1624-F264ED0143BF}"/>
              </a:ext>
            </a:extLst>
          </xdr:cNvPr>
          <xdr:cNvSpPr/>
        </xdr:nvSpPr>
        <xdr:spPr>
          <a:xfrm>
            <a:off x="463145" y="2591157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Track implementation and results</a:t>
            </a:r>
            <a:endParaRPr lang="nb-NO">
              <a:effectLst/>
            </a:endParaRPr>
          </a:p>
        </xdr:txBody>
      </xdr:sp>
      <xdr:sp macro="" textlink="">
        <xdr:nvSpPr>
          <xdr:cNvPr id="55" name="Arrow: Pentagon 54">
            <a:extLst>
              <a:ext uri="{FF2B5EF4-FFF2-40B4-BE49-F238E27FC236}">
                <a16:creationId xmlns:a16="http://schemas.microsoft.com/office/drawing/2014/main" id="{0B72BD05-FD99-57BC-9316-A007BFCFC5C7}"/>
              </a:ext>
            </a:extLst>
          </xdr:cNvPr>
          <xdr:cNvSpPr/>
        </xdr:nvSpPr>
        <xdr:spPr>
          <a:xfrm>
            <a:off x="463145" y="28672277"/>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Customer awareness</a:t>
            </a:r>
          </a:p>
        </xdr:txBody>
      </xdr:sp>
    </xdr:grpSp>
    <xdr:clientData/>
  </xdr:twoCellAnchor>
  <xdr:twoCellAnchor editAs="oneCell">
    <xdr:from>
      <xdr:col>8</xdr:col>
      <xdr:colOff>1357767</xdr:colOff>
      <xdr:row>1</xdr:row>
      <xdr:rowOff>427206</xdr:rowOff>
    </xdr:from>
    <xdr:to>
      <xdr:col>9</xdr:col>
      <xdr:colOff>21951</xdr:colOff>
      <xdr:row>1</xdr:row>
      <xdr:rowOff>786867</xdr:rowOff>
    </xdr:to>
    <xdr:pic>
      <xdr:nvPicPr>
        <xdr:cNvPr id="16" name="Picture 15">
          <a:extLst>
            <a:ext uri="{FF2B5EF4-FFF2-40B4-BE49-F238E27FC236}">
              <a16:creationId xmlns:a16="http://schemas.microsoft.com/office/drawing/2014/main" id="{990EB15D-466F-4318-9767-5950930AD0C0}"/>
            </a:ext>
          </a:extLst>
        </xdr:cNvPr>
        <xdr:cNvPicPr>
          <a:picLocks noChangeAspect="1"/>
        </xdr:cNvPicPr>
      </xdr:nvPicPr>
      <xdr:blipFill>
        <a:blip xmlns:r="http://schemas.openxmlformats.org/officeDocument/2006/relationships" r:embed="rId2"/>
        <a:stretch>
          <a:fillRect/>
        </a:stretch>
      </xdr:blipFill>
      <xdr:spPr>
        <a:xfrm>
          <a:off x="14845167" y="874881"/>
          <a:ext cx="326931" cy="343468"/>
        </a:xfrm>
        <a:prstGeom prst="rect">
          <a:avLst/>
        </a:prstGeom>
      </xdr:spPr>
    </xdr:pic>
    <xdr:clientData/>
  </xdr:twoCellAnchor>
  <xdr:twoCellAnchor>
    <xdr:from>
      <xdr:col>1</xdr:col>
      <xdr:colOff>0</xdr:colOff>
      <xdr:row>25</xdr:row>
      <xdr:rowOff>0</xdr:rowOff>
    </xdr:from>
    <xdr:to>
      <xdr:col>8</xdr:col>
      <xdr:colOff>1458736</xdr:colOff>
      <xdr:row>32</xdr:row>
      <xdr:rowOff>88158</xdr:rowOff>
    </xdr:to>
    <xdr:grpSp>
      <xdr:nvGrpSpPr>
        <xdr:cNvPr id="29" name="Group 28">
          <a:extLst>
            <a:ext uri="{FF2B5EF4-FFF2-40B4-BE49-F238E27FC236}">
              <a16:creationId xmlns:a16="http://schemas.microsoft.com/office/drawing/2014/main" id="{9EA4865A-8DD9-4248-810C-1C7041836F89}"/>
            </a:ext>
          </a:extLst>
        </xdr:cNvPr>
        <xdr:cNvGrpSpPr/>
      </xdr:nvGrpSpPr>
      <xdr:grpSpPr>
        <a:xfrm>
          <a:off x="423333" y="16450733"/>
          <a:ext cx="14474543" cy="1335298"/>
          <a:chOff x="436562" y="19740561"/>
          <a:chExt cx="15592778" cy="1310533"/>
        </a:xfrm>
      </xdr:grpSpPr>
      <xdr:sp macro="" textlink="">
        <xdr:nvSpPr>
          <xdr:cNvPr id="30" name="TextBox 29">
            <a:extLst>
              <a:ext uri="{FF2B5EF4-FFF2-40B4-BE49-F238E27FC236}">
                <a16:creationId xmlns:a16="http://schemas.microsoft.com/office/drawing/2014/main" id="{7BDA9203-16DE-D5C0-D014-F9A0CBED72CA}"/>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Environment</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486ED542-AFA0-4420-1ACB-715ADDE76D95}"/>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32" name="TextBox 31">
            <a:extLst>
              <a:ext uri="{FF2B5EF4-FFF2-40B4-BE49-F238E27FC236}">
                <a16:creationId xmlns:a16="http://schemas.microsoft.com/office/drawing/2014/main" id="{EDB822F8-EA01-2528-8328-C8A6523C3704}"/>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33" name="TextBox 32">
            <a:extLst>
              <a:ext uri="{FF2B5EF4-FFF2-40B4-BE49-F238E27FC236}">
                <a16:creationId xmlns:a16="http://schemas.microsoft.com/office/drawing/2014/main" id="{9719FDB4-8F90-1C82-0EDB-C90DCB6AB1BD}"/>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4" name="TextBox 33">
            <a:extLst>
              <a:ext uri="{FF2B5EF4-FFF2-40B4-BE49-F238E27FC236}">
                <a16:creationId xmlns:a16="http://schemas.microsoft.com/office/drawing/2014/main" id="{A284FC6B-14DD-BAC7-B2E1-ADD891F4A6B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5" name="TextBox 34">
            <a:extLst>
              <a:ext uri="{FF2B5EF4-FFF2-40B4-BE49-F238E27FC236}">
                <a16:creationId xmlns:a16="http://schemas.microsoft.com/office/drawing/2014/main" id="{671690CE-74A4-C580-6D49-D22A874C634C}"/>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7</xdr:col>
      <xdr:colOff>712305</xdr:colOff>
      <xdr:row>1</xdr:row>
      <xdr:rowOff>331304</xdr:rowOff>
    </xdr:from>
    <xdr:to>
      <xdr:col>8</xdr:col>
      <xdr:colOff>1215795</xdr:colOff>
      <xdr:row>1</xdr:row>
      <xdr:rowOff>834936</xdr:rowOff>
    </xdr:to>
    <xdr:sp macro="" textlink="">
      <xdr:nvSpPr>
        <xdr:cNvPr id="4" name="TextBox 3">
          <a:extLst>
            <a:ext uri="{FF2B5EF4-FFF2-40B4-BE49-F238E27FC236}">
              <a16:creationId xmlns:a16="http://schemas.microsoft.com/office/drawing/2014/main" id="{0FDE5B22-C923-4BBF-AFD6-3CA40370B99C}"/>
            </a:ext>
          </a:extLst>
        </xdr:cNvPr>
        <xdr:cNvSpPr txBox="1"/>
      </xdr:nvSpPr>
      <xdr:spPr>
        <a:xfrm>
          <a:off x="12697240" y="778565"/>
          <a:ext cx="2019207" cy="50363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1926500</xdr:colOff>
      <xdr:row>1</xdr:row>
      <xdr:rowOff>859805</xdr:rowOff>
    </xdr:to>
    <xdr:pic>
      <xdr:nvPicPr>
        <xdr:cNvPr id="5" name="Picture 4">
          <a:extLst>
            <a:ext uri="{FF2B5EF4-FFF2-40B4-BE49-F238E27FC236}">
              <a16:creationId xmlns:a16="http://schemas.microsoft.com/office/drawing/2014/main" id="{69407044-2138-487C-96CB-A91CFE54D8C5}"/>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1329889</xdr:colOff>
      <xdr:row>1</xdr:row>
      <xdr:rowOff>308937</xdr:rowOff>
    </xdr:from>
    <xdr:to>
      <xdr:col>8</xdr:col>
      <xdr:colOff>1661265</xdr:colOff>
      <xdr:row>1</xdr:row>
      <xdr:rowOff>649230</xdr:rowOff>
    </xdr:to>
    <xdr:pic>
      <xdr:nvPicPr>
        <xdr:cNvPr id="6" name="Picture 5">
          <a:extLst>
            <a:ext uri="{FF2B5EF4-FFF2-40B4-BE49-F238E27FC236}">
              <a16:creationId xmlns:a16="http://schemas.microsoft.com/office/drawing/2014/main" id="{9344D757-D839-4917-9CFC-9CE95688467A}"/>
            </a:ext>
          </a:extLst>
        </xdr:cNvPr>
        <xdr:cNvPicPr>
          <a:picLocks noChangeAspect="1"/>
        </xdr:cNvPicPr>
      </xdr:nvPicPr>
      <xdr:blipFill>
        <a:blip xmlns:r="http://schemas.openxmlformats.org/officeDocument/2006/relationships" r:embed="rId2"/>
        <a:stretch>
          <a:fillRect/>
        </a:stretch>
      </xdr:blipFill>
      <xdr:spPr>
        <a:xfrm>
          <a:off x="14781048" y="761957"/>
          <a:ext cx="330106" cy="340293"/>
        </a:xfrm>
        <a:prstGeom prst="rect">
          <a:avLst/>
        </a:prstGeom>
      </xdr:spPr>
    </xdr:pic>
    <xdr:clientData/>
  </xdr:twoCellAnchor>
  <xdr:twoCellAnchor>
    <xdr:from>
      <xdr:col>2</xdr:col>
      <xdr:colOff>2264280</xdr:colOff>
      <xdr:row>29</xdr:row>
      <xdr:rowOff>90267</xdr:rowOff>
    </xdr:from>
    <xdr:to>
      <xdr:col>8</xdr:col>
      <xdr:colOff>1452564</xdr:colOff>
      <xdr:row>65</xdr:row>
      <xdr:rowOff>111125</xdr:rowOff>
    </xdr:to>
    <xdr:graphicFrame macro="">
      <xdr:nvGraphicFramePr>
        <xdr:cNvPr id="4" name="Chart 3">
          <a:extLst>
            <a:ext uri="{FF2B5EF4-FFF2-40B4-BE49-F238E27FC236}">
              <a16:creationId xmlns:a16="http://schemas.microsoft.com/office/drawing/2014/main" id="{7F310D18-9535-32A4-2476-16271AFC3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22</xdr:row>
      <xdr:rowOff>15871</xdr:rowOff>
    </xdr:from>
    <xdr:to>
      <xdr:col>8</xdr:col>
      <xdr:colOff>1458736</xdr:colOff>
      <xdr:row>29</xdr:row>
      <xdr:rowOff>104029</xdr:rowOff>
    </xdr:to>
    <xdr:grpSp>
      <xdr:nvGrpSpPr>
        <xdr:cNvPr id="19" name="Group 18">
          <a:extLst>
            <a:ext uri="{FF2B5EF4-FFF2-40B4-BE49-F238E27FC236}">
              <a16:creationId xmlns:a16="http://schemas.microsoft.com/office/drawing/2014/main" id="{A9A113BA-5ED1-48B8-B2C5-E9366D228B8A}"/>
            </a:ext>
          </a:extLst>
        </xdr:cNvPr>
        <xdr:cNvGrpSpPr/>
      </xdr:nvGrpSpPr>
      <xdr:grpSpPr>
        <a:xfrm>
          <a:off x="423333" y="15029811"/>
          <a:ext cx="14474543" cy="1327678"/>
          <a:chOff x="436562" y="19740557"/>
          <a:chExt cx="15592778" cy="1310533"/>
        </a:xfrm>
      </xdr:grpSpPr>
      <xdr:sp macro="" textlink="">
        <xdr:nvSpPr>
          <xdr:cNvPr id="20" name="TextBox 19">
            <a:extLst>
              <a:ext uri="{FF2B5EF4-FFF2-40B4-BE49-F238E27FC236}">
                <a16:creationId xmlns:a16="http://schemas.microsoft.com/office/drawing/2014/main" id="{97FB52F8-C675-DBB1-0B4E-7A8EBC719B00}"/>
              </a:ext>
            </a:extLst>
          </xdr:cNvPr>
          <xdr:cNvSpPr txBox="1"/>
        </xdr:nvSpPr>
        <xdr:spPr>
          <a:xfrm>
            <a:off x="436562" y="19740557"/>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Briber</a:t>
            </a:r>
            <a:r>
              <a:rPr lang="nb-NO" sz="1800" b="1" baseline="0" dirty="0">
                <a:solidFill>
                  <a:schemeClr val="bg1"/>
                </a:solidFill>
              </a:rPr>
              <a:t>y &amp; Corruption</a:t>
            </a:r>
          </a:p>
        </xdr:txBody>
      </xdr:sp>
      <xdr:sp macro="" textlink="">
        <xdr:nvSpPr>
          <xdr:cNvPr id="21" name="TextBox 20">
            <a:extLst>
              <a:ext uri="{FF2B5EF4-FFF2-40B4-BE49-F238E27FC236}">
                <a16:creationId xmlns:a16="http://schemas.microsoft.com/office/drawing/2014/main" id="{CA6306F5-243A-0572-D21D-13EBD15C2973}"/>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2" name="TextBox 21">
            <a:extLst>
              <a:ext uri="{FF2B5EF4-FFF2-40B4-BE49-F238E27FC236}">
                <a16:creationId xmlns:a16="http://schemas.microsoft.com/office/drawing/2014/main" id="{F892CE8F-BE74-2ACE-8E8E-9F4F0914A991}"/>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3" name="TextBox 22">
            <a:extLst>
              <a:ext uri="{FF2B5EF4-FFF2-40B4-BE49-F238E27FC236}">
                <a16:creationId xmlns:a16="http://schemas.microsoft.com/office/drawing/2014/main" id="{EA3292CC-CC5E-72A5-10BC-18EA7A154000}"/>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24" name="TextBox 23">
            <a:extLst>
              <a:ext uri="{FF2B5EF4-FFF2-40B4-BE49-F238E27FC236}">
                <a16:creationId xmlns:a16="http://schemas.microsoft.com/office/drawing/2014/main" id="{3BFE26E8-F0A8-7827-E64E-5F461F69A638}"/>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26" name="TextBox 25">
            <a:extLst>
              <a:ext uri="{FF2B5EF4-FFF2-40B4-BE49-F238E27FC236}">
                <a16:creationId xmlns:a16="http://schemas.microsoft.com/office/drawing/2014/main" id="{919E4687-ABBF-1403-033D-5C9A471DE7F7}"/>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editAs="oneCell">
    <xdr:from>
      <xdr:col>8</xdr:col>
      <xdr:colOff>1329889</xdr:colOff>
      <xdr:row>1</xdr:row>
      <xdr:rowOff>308937</xdr:rowOff>
    </xdr:from>
    <xdr:to>
      <xdr:col>8</xdr:col>
      <xdr:colOff>1661265</xdr:colOff>
      <xdr:row>1</xdr:row>
      <xdr:rowOff>649230</xdr:rowOff>
    </xdr:to>
    <xdr:pic>
      <xdr:nvPicPr>
        <xdr:cNvPr id="27" name="Picture 26">
          <a:extLst>
            <a:ext uri="{FF2B5EF4-FFF2-40B4-BE49-F238E27FC236}">
              <a16:creationId xmlns:a16="http://schemas.microsoft.com/office/drawing/2014/main" id="{6029187A-A308-41DA-AEB8-92D28E062E6D}"/>
            </a:ext>
          </a:extLst>
        </xdr:cNvPr>
        <xdr:cNvPicPr>
          <a:picLocks noChangeAspect="1"/>
        </xdr:cNvPicPr>
      </xdr:nvPicPr>
      <xdr:blipFill>
        <a:blip xmlns:r="http://schemas.openxmlformats.org/officeDocument/2006/relationships" r:embed="rId2"/>
        <a:stretch>
          <a:fillRect/>
        </a:stretch>
      </xdr:blipFill>
      <xdr:spPr>
        <a:xfrm>
          <a:off x="14817289" y="756612"/>
          <a:ext cx="330106" cy="340293"/>
        </a:xfrm>
        <a:prstGeom prst="rect">
          <a:avLst/>
        </a:prstGeom>
      </xdr:spPr>
    </xdr:pic>
    <xdr:clientData/>
  </xdr:twoCellAnchor>
  <xdr:twoCellAnchor>
    <xdr:from>
      <xdr:col>2</xdr:col>
      <xdr:colOff>2264280</xdr:colOff>
      <xdr:row>29</xdr:row>
      <xdr:rowOff>90267</xdr:rowOff>
    </xdr:from>
    <xdr:to>
      <xdr:col>8</xdr:col>
      <xdr:colOff>1452564</xdr:colOff>
      <xdr:row>65</xdr:row>
      <xdr:rowOff>111125</xdr:rowOff>
    </xdr:to>
    <xdr:graphicFrame macro="">
      <xdr:nvGraphicFramePr>
        <xdr:cNvPr id="29" name="Chart 28">
          <a:extLst>
            <a:ext uri="{FF2B5EF4-FFF2-40B4-BE49-F238E27FC236}">
              <a16:creationId xmlns:a16="http://schemas.microsoft.com/office/drawing/2014/main" id="{10554B0F-5E0C-2A1D-53F1-064A1C1459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1329889</xdr:colOff>
      <xdr:row>1</xdr:row>
      <xdr:rowOff>308937</xdr:rowOff>
    </xdr:from>
    <xdr:to>
      <xdr:col>8</xdr:col>
      <xdr:colOff>1661265</xdr:colOff>
      <xdr:row>1</xdr:row>
      <xdr:rowOff>649230</xdr:rowOff>
    </xdr:to>
    <xdr:pic>
      <xdr:nvPicPr>
        <xdr:cNvPr id="50" name="Picture 49">
          <a:extLst>
            <a:ext uri="{FF2B5EF4-FFF2-40B4-BE49-F238E27FC236}">
              <a16:creationId xmlns:a16="http://schemas.microsoft.com/office/drawing/2014/main" id="{08BF777E-1ADF-4410-95F2-0E1261FAD6A9}"/>
            </a:ext>
          </a:extLst>
        </xdr:cNvPr>
        <xdr:cNvPicPr>
          <a:picLocks noChangeAspect="1"/>
        </xdr:cNvPicPr>
      </xdr:nvPicPr>
      <xdr:blipFill>
        <a:blip xmlns:r="http://schemas.openxmlformats.org/officeDocument/2006/relationships" r:embed="rId2"/>
        <a:stretch>
          <a:fillRect/>
        </a:stretch>
      </xdr:blipFill>
      <xdr:spPr>
        <a:xfrm>
          <a:off x="14817289" y="756612"/>
          <a:ext cx="330106" cy="340293"/>
        </a:xfrm>
        <a:prstGeom prst="rect">
          <a:avLst/>
        </a:prstGeom>
      </xdr:spPr>
    </xdr:pic>
    <xdr:clientData/>
  </xdr:twoCellAnchor>
  <xdr:twoCellAnchor>
    <xdr:from>
      <xdr:col>1</xdr:col>
      <xdr:colOff>76947</xdr:colOff>
      <xdr:row>29</xdr:row>
      <xdr:rowOff>128367</xdr:rowOff>
    </xdr:from>
    <xdr:to>
      <xdr:col>8</xdr:col>
      <xdr:colOff>1490664</xdr:colOff>
      <xdr:row>67</xdr:row>
      <xdr:rowOff>139700</xdr:rowOff>
    </xdr:to>
    <xdr:grpSp>
      <xdr:nvGrpSpPr>
        <xdr:cNvPr id="95" name="Group 94">
          <a:extLst>
            <a:ext uri="{FF2B5EF4-FFF2-40B4-BE49-F238E27FC236}">
              <a16:creationId xmlns:a16="http://schemas.microsoft.com/office/drawing/2014/main" id="{8943B9AB-D21B-39EB-65C7-6E4176CAC397}"/>
            </a:ext>
          </a:extLst>
        </xdr:cNvPr>
        <xdr:cNvGrpSpPr/>
      </xdr:nvGrpSpPr>
      <xdr:grpSpPr>
        <a:xfrm>
          <a:off x="500280" y="16386907"/>
          <a:ext cx="14428254" cy="6762653"/>
          <a:chOff x="508747" y="21324667"/>
          <a:chExt cx="14469317" cy="6399433"/>
        </a:xfrm>
      </xdr:grpSpPr>
      <xdr:graphicFrame macro="">
        <xdr:nvGraphicFramePr>
          <xdr:cNvPr id="52" name="Chart 51">
            <a:extLst>
              <a:ext uri="{FF2B5EF4-FFF2-40B4-BE49-F238E27FC236}">
                <a16:creationId xmlns:a16="http://schemas.microsoft.com/office/drawing/2014/main" id="{D0461FB4-08AB-FC51-8601-9BA0ACFED8D0}"/>
              </a:ext>
            </a:extLst>
          </xdr:cNvPr>
          <xdr:cNvGraphicFramePr/>
        </xdr:nvGraphicFramePr>
        <xdr:xfrm>
          <a:off x="3927980" y="21324667"/>
          <a:ext cx="11050084" cy="6399433"/>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53" name="Arrow: Pentagon 52">
            <a:extLst>
              <a:ext uri="{FF2B5EF4-FFF2-40B4-BE49-F238E27FC236}">
                <a16:creationId xmlns:a16="http://schemas.microsoft.com/office/drawing/2014/main" id="{A77DB264-C8DC-9FFD-5ACA-FDD0AE21ACDA}"/>
              </a:ext>
            </a:extLst>
          </xdr:cNvPr>
          <xdr:cNvSpPr/>
        </xdr:nvSpPr>
        <xdr:spPr>
          <a:xfrm>
            <a:off x="508747" y="26277299"/>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Transparency</a:t>
            </a:r>
            <a:endParaRPr lang="nb-NO">
              <a:effectLst/>
            </a:endParaRPr>
          </a:p>
        </xdr:txBody>
      </xdr:sp>
      <xdr:sp macro="" textlink="">
        <xdr:nvSpPr>
          <xdr:cNvPr id="54" name="Arrow: Pentagon 53">
            <a:extLst>
              <a:ext uri="{FF2B5EF4-FFF2-40B4-BE49-F238E27FC236}">
                <a16:creationId xmlns:a16="http://schemas.microsoft.com/office/drawing/2014/main" id="{EE7CE98F-F0EB-365C-6A69-AEC3AD5A1A45}"/>
              </a:ext>
            </a:extLst>
          </xdr:cNvPr>
          <xdr:cNvSpPr/>
        </xdr:nvSpPr>
        <xdr:spPr>
          <a:xfrm>
            <a:off x="508747" y="25810642"/>
            <a:ext cx="3400133" cy="39381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Political donations</a:t>
            </a:r>
            <a:endParaRPr lang="nb-NO">
              <a:effectLst/>
            </a:endParaRPr>
          </a:p>
        </xdr:txBody>
      </xdr:sp>
      <xdr:sp macro="" textlink="">
        <xdr:nvSpPr>
          <xdr:cNvPr id="55" name="Arrow: Pentagon 54">
            <a:extLst>
              <a:ext uri="{FF2B5EF4-FFF2-40B4-BE49-F238E27FC236}">
                <a16:creationId xmlns:a16="http://schemas.microsoft.com/office/drawing/2014/main" id="{195EFA60-651F-7174-66CB-DA8576CFAB00}"/>
              </a:ext>
            </a:extLst>
          </xdr:cNvPr>
          <xdr:cNvSpPr/>
        </xdr:nvSpPr>
        <xdr:spPr>
          <a:xfrm>
            <a:off x="508747" y="25343982"/>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Awareness training</a:t>
            </a:r>
          </a:p>
        </xdr:txBody>
      </xdr:sp>
      <xdr:sp macro="" textlink="">
        <xdr:nvSpPr>
          <xdr:cNvPr id="56" name="Arrow: Pentagon 55">
            <a:extLst>
              <a:ext uri="{FF2B5EF4-FFF2-40B4-BE49-F238E27FC236}">
                <a16:creationId xmlns:a16="http://schemas.microsoft.com/office/drawing/2014/main" id="{113DE1BD-B4BB-2963-601A-FDBD1949F15A}"/>
              </a:ext>
            </a:extLst>
          </xdr:cNvPr>
          <xdr:cNvSpPr/>
        </xdr:nvSpPr>
        <xdr:spPr>
          <a:xfrm>
            <a:off x="508747" y="24876881"/>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b-NO" sz="1100" dirty="0" err="1">
                <a:solidFill>
                  <a:schemeClr val="bg1"/>
                </a:solidFill>
              </a:rPr>
              <a:t>Tracking </a:t>
            </a:r>
            <a:r>
              <a:rPr lang="en-US" sz="1100">
                <a:solidFill>
                  <a:schemeClr val="lt1"/>
                </a:solidFill>
                <a:effectLst/>
                <a:latin typeface="+mn-lt"/>
                <a:ea typeface="+mn-ea"/>
                <a:cs typeface="+mn-cs"/>
              </a:rPr>
              <a:t>implementation and results </a:t>
            </a:r>
            <a:endParaRPr lang="en-US">
              <a:effectLst/>
            </a:endParaRPr>
          </a:p>
          <a:p>
            <a:pPr algn="l"/>
            <a:endParaRPr lang="nb-NO" sz="1100" dirty="0" err="1">
              <a:solidFill>
                <a:schemeClr val="bg1"/>
              </a:solidFill>
            </a:endParaRPr>
          </a:p>
        </xdr:txBody>
      </xdr:sp>
      <xdr:sp macro="" textlink="">
        <xdr:nvSpPr>
          <xdr:cNvPr id="57" name="Arrow: Pentagon 56">
            <a:extLst>
              <a:ext uri="{FF2B5EF4-FFF2-40B4-BE49-F238E27FC236}">
                <a16:creationId xmlns:a16="http://schemas.microsoft.com/office/drawing/2014/main" id="{BACE85A7-9D12-B8CF-3B4A-6739913F9757}"/>
              </a:ext>
            </a:extLst>
          </xdr:cNvPr>
          <xdr:cNvSpPr/>
        </xdr:nvSpPr>
        <xdr:spPr>
          <a:xfrm>
            <a:off x="508747" y="24410222"/>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Cease, prevent and mitigate</a:t>
            </a:r>
          </a:p>
        </xdr:txBody>
      </xdr:sp>
      <xdr:sp macro="" textlink="">
        <xdr:nvSpPr>
          <xdr:cNvPr id="58" name="Arrow: Pentagon 57">
            <a:extLst>
              <a:ext uri="{FF2B5EF4-FFF2-40B4-BE49-F238E27FC236}">
                <a16:creationId xmlns:a16="http://schemas.microsoft.com/office/drawing/2014/main" id="{DC9A5595-02F0-386E-71E8-6E78C86FFDA0}"/>
              </a:ext>
            </a:extLst>
          </xdr:cNvPr>
          <xdr:cNvSpPr/>
        </xdr:nvSpPr>
        <xdr:spPr>
          <a:xfrm>
            <a:off x="508747" y="23943119"/>
            <a:ext cx="3400133" cy="3938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Due diligence</a:t>
            </a:r>
          </a:p>
        </xdr:txBody>
      </xdr:sp>
      <xdr:sp macro="" textlink="">
        <xdr:nvSpPr>
          <xdr:cNvPr id="59" name="Arrow: Pentagon 58">
            <a:extLst>
              <a:ext uri="{FF2B5EF4-FFF2-40B4-BE49-F238E27FC236}">
                <a16:creationId xmlns:a16="http://schemas.microsoft.com/office/drawing/2014/main" id="{D55E2D4C-B987-2341-9309-4C521D89D0A3}"/>
              </a:ext>
            </a:extLst>
          </xdr:cNvPr>
          <xdr:cNvSpPr/>
        </xdr:nvSpPr>
        <xdr:spPr>
          <a:xfrm>
            <a:off x="508747" y="23476459"/>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Facility payments</a:t>
            </a:r>
          </a:p>
        </xdr:txBody>
      </xdr:sp>
      <xdr:sp macro="" textlink="">
        <xdr:nvSpPr>
          <xdr:cNvPr id="60" name="Arrow: Pentagon 59">
            <a:extLst>
              <a:ext uri="{FF2B5EF4-FFF2-40B4-BE49-F238E27FC236}">
                <a16:creationId xmlns:a16="http://schemas.microsoft.com/office/drawing/2014/main" id="{F8616DED-2E85-046C-9CD8-3B071E96CAB1}"/>
              </a:ext>
            </a:extLst>
          </xdr:cNvPr>
          <xdr:cNvSpPr/>
        </xdr:nvSpPr>
        <xdr:spPr>
          <a:xfrm>
            <a:off x="508747" y="23009803"/>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Internal control systems</a:t>
            </a:r>
          </a:p>
        </xdr:txBody>
      </xdr:sp>
      <xdr:sp macro="" textlink="">
        <xdr:nvSpPr>
          <xdr:cNvPr id="61" name="Arrow: Pentagon 60">
            <a:extLst>
              <a:ext uri="{FF2B5EF4-FFF2-40B4-BE49-F238E27FC236}">
                <a16:creationId xmlns:a16="http://schemas.microsoft.com/office/drawing/2014/main" id="{51956FA7-19FE-C2CF-DACC-DDFCA858660B}"/>
              </a:ext>
            </a:extLst>
          </xdr:cNvPr>
          <xdr:cNvSpPr/>
        </xdr:nvSpPr>
        <xdr:spPr>
          <a:xfrm>
            <a:off x="508747" y="22542699"/>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Collaboration with authorities</a:t>
            </a:r>
          </a:p>
        </xdr:txBody>
      </xdr:sp>
      <xdr:sp macro="" textlink="">
        <xdr:nvSpPr>
          <xdr:cNvPr id="62" name="Arrow: Pentagon 61">
            <a:extLst>
              <a:ext uri="{FF2B5EF4-FFF2-40B4-BE49-F238E27FC236}">
                <a16:creationId xmlns:a16="http://schemas.microsoft.com/office/drawing/2014/main" id="{F3777D0B-DCFA-592B-661B-6CDF101BFF40}"/>
              </a:ext>
            </a:extLst>
          </xdr:cNvPr>
          <xdr:cNvSpPr/>
        </xdr:nvSpPr>
        <xdr:spPr>
          <a:xfrm>
            <a:off x="508747" y="22076041"/>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Culture of integrity and transparency</a:t>
            </a:r>
          </a:p>
        </xdr:txBody>
      </xdr:sp>
      <xdr:sp macro="" textlink="">
        <xdr:nvSpPr>
          <xdr:cNvPr id="63" name="Arrow: Pentagon 62">
            <a:extLst>
              <a:ext uri="{FF2B5EF4-FFF2-40B4-BE49-F238E27FC236}">
                <a16:creationId xmlns:a16="http://schemas.microsoft.com/office/drawing/2014/main" id="{F5604B48-961E-609B-BE52-ECD91333F16D}"/>
              </a:ext>
            </a:extLst>
          </xdr:cNvPr>
          <xdr:cNvSpPr/>
        </xdr:nvSpPr>
        <xdr:spPr>
          <a:xfrm>
            <a:off x="508747" y="21609382"/>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Refrain from bribery and corruption</a:t>
            </a:r>
          </a:p>
        </xdr:txBody>
      </xdr:sp>
    </xdr:grpSp>
    <xdr:clientData/>
  </xdr:twoCellAnchor>
  <xdr:twoCellAnchor>
    <xdr:from>
      <xdr:col>7</xdr:col>
      <xdr:colOff>742950</xdr:colOff>
      <xdr:row>1</xdr:row>
      <xdr:rowOff>257175</xdr:rowOff>
    </xdr:from>
    <xdr:to>
      <xdr:col>8</xdr:col>
      <xdr:colOff>1238157</xdr:colOff>
      <xdr:row>1</xdr:row>
      <xdr:rowOff>754457</xdr:rowOff>
    </xdr:to>
    <xdr:sp macro="" textlink="">
      <xdr:nvSpPr>
        <xdr:cNvPr id="8" name="TextBox 7">
          <a:extLst>
            <a:ext uri="{FF2B5EF4-FFF2-40B4-BE49-F238E27FC236}">
              <a16:creationId xmlns:a16="http://schemas.microsoft.com/office/drawing/2014/main" id="{F8D35A62-660D-48E6-BBD4-5411661C4403}"/>
            </a:ext>
          </a:extLst>
        </xdr:cNvPr>
        <xdr:cNvSpPr txBox="1"/>
      </xdr:nvSpPr>
      <xdr:spPr>
        <a:xfrm>
          <a:off x="12715875" y="704850"/>
          <a:ext cx="2009682"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1930310</xdr:colOff>
      <xdr:row>1</xdr:row>
      <xdr:rowOff>863615</xdr:rowOff>
    </xdr:to>
    <xdr:pic>
      <xdr:nvPicPr>
        <xdr:cNvPr id="5" name="Picture 4">
          <a:extLst>
            <a:ext uri="{FF2B5EF4-FFF2-40B4-BE49-F238E27FC236}">
              <a16:creationId xmlns:a16="http://schemas.microsoft.com/office/drawing/2014/main" id="{F4F29FB1-A77C-4FE1-A430-8D619DCA0DC2}"/>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1352210</xdr:colOff>
      <xdr:row>1</xdr:row>
      <xdr:rowOff>397837</xdr:rowOff>
    </xdr:from>
    <xdr:to>
      <xdr:col>9</xdr:col>
      <xdr:colOff>20521</xdr:colOff>
      <xdr:row>1</xdr:row>
      <xdr:rowOff>743845</xdr:rowOff>
    </xdr:to>
    <xdr:pic>
      <xdr:nvPicPr>
        <xdr:cNvPr id="6" name="Picture 5">
          <a:extLst>
            <a:ext uri="{FF2B5EF4-FFF2-40B4-BE49-F238E27FC236}">
              <a16:creationId xmlns:a16="http://schemas.microsoft.com/office/drawing/2014/main" id="{ACEBF95D-4037-4F61-A5A4-E8673B1807CB}"/>
            </a:ext>
          </a:extLst>
        </xdr:cNvPr>
        <xdr:cNvPicPr>
          <a:picLocks noChangeAspect="1"/>
        </xdr:cNvPicPr>
      </xdr:nvPicPr>
      <xdr:blipFill>
        <a:blip xmlns:r="http://schemas.openxmlformats.org/officeDocument/2006/relationships" r:embed="rId2"/>
        <a:stretch>
          <a:fillRect/>
        </a:stretch>
      </xdr:blipFill>
      <xdr:spPr>
        <a:xfrm>
          <a:off x="14814210" y="848688"/>
          <a:ext cx="330106" cy="340293"/>
        </a:xfrm>
        <a:prstGeom prst="rect">
          <a:avLst/>
        </a:prstGeom>
      </xdr:spPr>
    </xdr:pic>
    <xdr:clientData/>
  </xdr:twoCellAnchor>
  <xdr:twoCellAnchor editAs="oneCell">
    <xdr:from>
      <xdr:col>8</xdr:col>
      <xdr:colOff>1352210</xdr:colOff>
      <xdr:row>1</xdr:row>
      <xdr:rowOff>397837</xdr:rowOff>
    </xdr:from>
    <xdr:to>
      <xdr:col>9</xdr:col>
      <xdr:colOff>20521</xdr:colOff>
      <xdr:row>1</xdr:row>
      <xdr:rowOff>743845</xdr:rowOff>
    </xdr:to>
    <xdr:pic>
      <xdr:nvPicPr>
        <xdr:cNvPr id="21" name="Picture 20">
          <a:extLst>
            <a:ext uri="{FF2B5EF4-FFF2-40B4-BE49-F238E27FC236}">
              <a16:creationId xmlns:a16="http://schemas.microsoft.com/office/drawing/2014/main" id="{346376E0-2621-4CD9-B03C-74181EC88FB8}"/>
            </a:ext>
          </a:extLst>
        </xdr:cNvPr>
        <xdr:cNvPicPr>
          <a:picLocks noChangeAspect="1"/>
        </xdr:cNvPicPr>
      </xdr:nvPicPr>
      <xdr:blipFill>
        <a:blip xmlns:r="http://schemas.openxmlformats.org/officeDocument/2006/relationships" r:embed="rId2"/>
        <a:stretch>
          <a:fillRect/>
        </a:stretch>
      </xdr:blipFill>
      <xdr:spPr>
        <a:xfrm>
          <a:off x="14839610" y="845512"/>
          <a:ext cx="336456" cy="333943"/>
        </a:xfrm>
        <a:prstGeom prst="rect">
          <a:avLst/>
        </a:prstGeom>
      </xdr:spPr>
    </xdr:pic>
    <xdr:clientData/>
  </xdr:twoCellAnchor>
  <xdr:twoCellAnchor>
    <xdr:from>
      <xdr:col>0</xdr:col>
      <xdr:colOff>400843</xdr:colOff>
      <xdr:row>18</xdr:row>
      <xdr:rowOff>19842</xdr:rowOff>
    </xdr:from>
    <xdr:to>
      <xdr:col>8</xdr:col>
      <xdr:colOff>1430954</xdr:colOff>
      <xdr:row>25</xdr:row>
      <xdr:rowOff>108000</xdr:rowOff>
    </xdr:to>
    <xdr:grpSp>
      <xdr:nvGrpSpPr>
        <xdr:cNvPr id="29" name="Group 28">
          <a:extLst>
            <a:ext uri="{FF2B5EF4-FFF2-40B4-BE49-F238E27FC236}">
              <a16:creationId xmlns:a16="http://schemas.microsoft.com/office/drawing/2014/main" id="{A56BE6EF-A799-43AC-B311-57D36DE030F3}"/>
            </a:ext>
          </a:extLst>
        </xdr:cNvPr>
        <xdr:cNvGrpSpPr/>
      </xdr:nvGrpSpPr>
      <xdr:grpSpPr>
        <a:xfrm>
          <a:off x="404653" y="11445185"/>
          <a:ext cx="14466711" cy="1327678"/>
          <a:chOff x="436562" y="19740561"/>
          <a:chExt cx="15592778" cy="1310533"/>
        </a:xfrm>
      </xdr:grpSpPr>
      <xdr:sp macro="" textlink="">
        <xdr:nvSpPr>
          <xdr:cNvPr id="30" name="TextBox 29">
            <a:extLst>
              <a:ext uri="{FF2B5EF4-FFF2-40B4-BE49-F238E27FC236}">
                <a16:creationId xmlns:a16="http://schemas.microsoft.com/office/drawing/2014/main" id="{53EB570D-2139-0248-5A96-9DCF26E0CC9E}"/>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Consumer Interests</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E16EDE10-3663-8761-EED5-BD9DA4FA7B5F}"/>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32" name="TextBox 31">
            <a:extLst>
              <a:ext uri="{FF2B5EF4-FFF2-40B4-BE49-F238E27FC236}">
                <a16:creationId xmlns:a16="http://schemas.microsoft.com/office/drawing/2014/main" id="{8CD285E9-6FFD-66C4-0099-6D80B3402A0C}"/>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33" name="TextBox 32">
            <a:extLst>
              <a:ext uri="{FF2B5EF4-FFF2-40B4-BE49-F238E27FC236}">
                <a16:creationId xmlns:a16="http://schemas.microsoft.com/office/drawing/2014/main" id="{8497C303-BBF4-4BC7-A321-9749F28DE5CE}"/>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4" name="TextBox 33">
            <a:extLst>
              <a:ext uri="{FF2B5EF4-FFF2-40B4-BE49-F238E27FC236}">
                <a16:creationId xmlns:a16="http://schemas.microsoft.com/office/drawing/2014/main" id="{1F74F0AE-E4DA-FEEF-097F-D81637E1DC46}"/>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5" name="TextBox 34">
            <a:extLst>
              <a:ext uri="{FF2B5EF4-FFF2-40B4-BE49-F238E27FC236}">
                <a16:creationId xmlns:a16="http://schemas.microsoft.com/office/drawing/2014/main" id="{5745EDBE-99E8-6863-3187-07D702253CF8}"/>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0</xdr:col>
      <xdr:colOff>414954</xdr:colOff>
      <xdr:row>26</xdr:row>
      <xdr:rowOff>14995</xdr:rowOff>
    </xdr:from>
    <xdr:to>
      <xdr:col>8</xdr:col>
      <xdr:colOff>1428749</xdr:colOff>
      <xdr:row>48</xdr:row>
      <xdr:rowOff>107156</xdr:rowOff>
    </xdr:to>
    <xdr:grpSp>
      <xdr:nvGrpSpPr>
        <xdr:cNvPr id="40" name="Group 39">
          <a:extLst>
            <a:ext uri="{FF2B5EF4-FFF2-40B4-BE49-F238E27FC236}">
              <a16:creationId xmlns:a16="http://schemas.microsoft.com/office/drawing/2014/main" id="{F7A4E01D-A28E-70C4-135B-F7932D2B2B33}"/>
            </a:ext>
          </a:extLst>
        </xdr:cNvPr>
        <xdr:cNvGrpSpPr/>
      </xdr:nvGrpSpPr>
      <xdr:grpSpPr>
        <a:xfrm>
          <a:off x="413684" y="12861468"/>
          <a:ext cx="14455475" cy="3999951"/>
          <a:chOff x="414954" y="13742901"/>
          <a:chExt cx="14491670" cy="4021224"/>
        </a:xfrm>
      </xdr:grpSpPr>
      <xdr:graphicFrame macro="">
        <xdr:nvGraphicFramePr>
          <xdr:cNvPr id="23" name="Chart 22">
            <a:extLst>
              <a:ext uri="{FF2B5EF4-FFF2-40B4-BE49-F238E27FC236}">
                <a16:creationId xmlns:a16="http://schemas.microsoft.com/office/drawing/2014/main" id="{01D15FA2-BA45-2653-8C14-0882C488B658}"/>
              </a:ext>
            </a:extLst>
          </xdr:cNvPr>
          <xdr:cNvGraphicFramePr/>
        </xdr:nvGraphicFramePr>
        <xdr:xfrm>
          <a:off x="3794094" y="13742901"/>
          <a:ext cx="11112530" cy="402122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4" name="Arrow: Pentagon 23">
            <a:extLst>
              <a:ext uri="{FF2B5EF4-FFF2-40B4-BE49-F238E27FC236}">
                <a16:creationId xmlns:a16="http://schemas.microsoft.com/office/drawing/2014/main" id="{288E5C28-2983-0D0D-FE09-885898788310}"/>
              </a:ext>
            </a:extLst>
          </xdr:cNvPr>
          <xdr:cNvSpPr/>
        </xdr:nvSpPr>
        <xdr:spPr>
          <a:xfrm>
            <a:off x="414954" y="15873627"/>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education</a:t>
            </a:r>
          </a:p>
        </xdr:txBody>
      </xdr:sp>
      <xdr:sp macro="" textlink="">
        <xdr:nvSpPr>
          <xdr:cNvPr id="25" name="Arrow: Pentagon 24">
            <a:extLst>
              <a:ext uri="{FF2B5EF4-FFF2-40B4-BE49-F238E27FC236}">
                <a16:creationId xmlns:a16="http://schemas.microsoft.com/office/drawing/2014/main" id="{84DC395C-40B3-96E4-C007-4FA6714FF171}"/>
              </a:ext>
            </a:extLst>
          </xdr:cNvPr>
          <xdr:cNvSpPr/>
        </xdr:nvSpPr>
        <xdr:spPr>
          <a:xfrm>
            <a:off x="414954" y="15402230"/>
            <a:ext cx="3314724" cy="38960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Information and marketing</a:t>
            </a:r>
          </a:p>
        </xdr:txBody>
      </xdr:sp>
      <xdr:sp macro="" textlink="">
        <xdr:nvSpPr>
          <xdr:cNvPr id="26" name="Arrow: Pentagon 25">
            <a:extLst>
              <a:ext uri="{FF2B5EF4-FFF2-40B4-BE49-F238E27FC236}">
                <a16:creationId xmlns:a16="http://schemas.microsoft.com/office/drawing/2014/main" id="{01AB6750-7210-EF22-2C61-41A842FB6F82}"/>
              </a:ext>
            </a:extLst>
          </xdr:cNvPr>
          <xdr:cNvSpPr/>
        </xdr:nvSpPr>
        <xdr:spPr>
          <a:xfrm>
            <a:off x="414954" y="14930391"/>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Complaints mechanisms</a:t>
            </a:r>
          </a:p>
        </xdr:txBody>
      </xdr:sp>
      <xdr:sp macro="" textlink="">
        <xdr:nvSpPr>
          <xdr:cNvPr id="27" name="Arrow: Pentagon 26">
            <a:extLst>
              <a:ext uri="{FF2B5EF4-FFF2-40B4-BE49-F238E27FC236}">
                <a16:creationId xmlns:a16="http://schemas.microsoft.com/office/drawing/2014/main" id="{356CEF39-C77B-85EF-9ED5-88B72EE14664}"/>
              </a:ext>
            </a:extLst>
          </xdr:cNvPr>
          <xdr:cNvSpPr/>
        </xdr:nvSpPr>
        <xdr:spPr>
          <a:xfrm>
            <a:off x="414954" y="14458552"/>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Providing information</a:t>
            </a:r>
          </a:p>
        </xdr:txBody>
      </xdr:sp>
      <xdr:sp macro="" textlink="">
        <xdr:nvSpPr>
          <xdr:cNvPr id="28" name="Arrow: Pentagon 27">
            <a:extLst>
              <a:ext uri="{FF2B5EF4-FFF2-40B4-BE49-F238E27FC236}">
                <a16:creationId xmlns:a16="http://schemas.microsoft.com/office/drawing/2014/main" id="{FE226BB4-473B-06CB-B292-D90381342654}"/>
              </a:ext>
            </a:extLst>
          </xdr:cNvPr>
          <xdr:cNvSpPr/>
        </xdr:nvSpPr>
        <xdr:spPr>
          <a:xfrm>
            <a:off x="414954" y="13987155"/>
            <a:ext cx="3314724" cy="38960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protection</a:t>
            </a:r>
          </a:p>
        </xdr:txBody>
      </xdr:sp>
      <xdr:sp macro="" textlink="">
        <xdr:nvSpPr>
          <xdr:cNvPr id="37" name="Arrow: Pentagon 36">
            <a:extLst>
              <a:ext uri="{FF2B5EF4-FFF2-40B4-BE49-F238E27FC236}">
                <a16:creationId xmlns:a16="http://schemas.microsoft.com/office/drawing/2014/main" id="{241A7622-9D4A-4841-BBBB-A6753E5E52B4}"/>
              </a:ext>
            </a:extLst>
          </xdr:cNvPr>
          <xdr:cNvSpPr/>
        </xdr:nvSpPr>
        <xdr:spPr>
          <a:xfrm>
            <a:off x="414954" y="17300193"/>
            <a:ext cx="3314724" cy="39512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Vulnerable consumers and marketing</a:t>
            </a:r>
          </a:p>
        </xdr:txBody>
      </xdr:sp>
      <xdr:sp macro="" textlink="">
        <xdr:nvSpPr>
          <xdr:cNvPr id="38" name="Arrow: Pentagon 37">
            <a:extLst>
              <a:ext uri="{FF2B5EF4-FFF2-40B4-BE49-F238E27FC236}">
                <a16:creationId xmlns:a16="http://schemas.microsoft.com/office/drawing/2014/main" id="{0F7C6C2F-659A-4FF6-BFD6-4F39DD6A6227}"/>
              </a:ext>
            </a:extLst>
          </xdr:cNvPr>
          <xdr:cNvSpPr/>
        </xdr:nvSpPr>
        <xdr:spPr>
          <a:xfrm>
            <a:off x="414954" y="16822831"/>
            <a:ext cx="3314724" cy="3955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Cooperation with authorities</a:t>
            </a:r>
          </a:p>
        </xdr:txBody>
      </xdr:sp>
      <xdr:sp macro="" textlink="">
        <xdr:nvSpPr>
          <xdr:cNvPr id="39" name="Arrow: Pentagon 38">
            <a:extLst>
              <a:ext uri="{FF2B5EF4-FFF2-40B4-BE49-F238E27FC236}">
                <a16:creationId xmlns:a16="http://schemas.microsoft.com/office/drawing/2014/main" id="{19838532-B128-4329-973E-D457762A026A}"/>
              </a:ext>
            </a:extLst>
          </xdr:cNvPr>
          <xdr:cNvSpPr/>
        </xdr:nvSpPr>
        <xdr:spPr>
          <a:xfrm>
            <a:off x="414954" y="16345466"/>
            <a:ext cx="3314724" cy="3955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privacy</a:t>
            </a:r>
          </a:p>
        </xdr:txBody>
      </xdr:sp>
    </xdr:grpSp>
    <xdr:clientData/>
  </xdr:twoCellAnchor>
  <xdr:twoCellAnchor>
    <xdr:from>
      <xdr:col>7</xdr:col>
      <xdr:colOff>733425</xdr:colOff>
      <xdr:row>1</xdr:row>
      <xdr:rowOff>333375</xdr:rowOff>
    </xdr:from>
    <xdr:to>
      <xdr:col>8</xdr:col>
      <xdr:colOff>1228632</xdr:colOff>
      <xdr:row>1</xdr:row>
      <xdr:rowOff>830657</xdr:rowOff>
    </xdr:to>
    <xdr:sp macro="" textlink="">
      <xdr:nvSpPr>
        <xdr:cNvPr id="4" name="TextBox 3">
          <a:extLst>
            <a:ext uri="{FF2B5EF4-FFF2-40B4-BE49-F238E27FC236}">
              <a16:creationId xmlns:a16="http://schemas.microsoft.com/office/drawing/2014/main" id="{AFE81E94-DF78-46EB-88AD-5706FA754F21}"/>
            </a:ext>
          </a:extLst>
        </xdr:cNvPr>
        <xdr:cNvSpPr txBox="1"/>
      </xdr:nvSpPr>
      <xdr:spPr>
        <a:xfrm>
          <a:off x="12706350" y="781050"/>
          <a:ext cx="2009682"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1928407</xdr:colOff>
      <xdr:row>1</xdr:row>
      <xdr:rowOff>862982</xdr:rowOff>
    </xdr:to>
    <xdr:pic>
      <xdr:nvPicPr>
        <xdr:cNvPr id="5" name="Picture 4">
          <a:extLst>
            <a:ext uri="{FF2B5EF4-FFF2-40B4-BE49-F238E27FC236}">
              <a16:creationId xmlns:a16="http://schemas.microsoft.com/office/drawing/2014/main" id="{762554F2-1352-4002-9953-E9CB284CC43D}"/>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1324594</xdr:colOff>
      <xdr:row>1</xdr:row>
      <xdr:rowOff>396817</xdr:rowOff>
    </xdr:from>
    <xdr:to>
      <xdr:col>8</xdr:col>
      <xdr:colOff>1663590</xdr:colOff>
      <xdr:row>1</xdr:row>
      <xdr:rowOff>749176</xdr:rowOff>
    </xdr:to>
    <xdr:pic>
      <xdr:nvPicPr>
        <xdr:cNvPr id="6" name="Picture 5">
          <a:extLst>
            <a:ext uri="{FF2B5EF4-FFF2-40B4-BE49-F238E27FC236}">
              <a16:creationId xmlns:a16="http://schemas.microsoft.com/office/drawing/2014/main" id="{EC178174-E760-4765-A99C-47C3002F2B09}"/>
            </a:ext>
          </a:extLst>
        </xdr:cNvPr>
        <xdr:cNvPicPr>
          <a:picLocks noChangeAspect="1"/>
        </xdr:cNvPicPr>
      </xdr:nvPicPr>
      <xdr:blipFill>
        <a:blip xmlns:r="http://schemas.openxmlformats.org/officeDocument/2006/relationships" r:embed="rId2"/>
        <a:stretch>
          <a:fillRect/>
        </a:stretch>
      </xdr:blipFill>
      <xdr:spPr>
        <a:xfrm>
          <a:off x="14759275" y="839840"/>
          <a:ext cx="330106" cy="340293"/>
        </a:xfrm>
        <a:prstGeom prst="rect">
          <a:avLst/>
        </a:prstGeom>
      </xdr:spPr>
    </xdr:pic>
    <xdr:clientData/>
  </xdr:twoCellAnchor>
  <xdr:twoCellAnchor>
    <xdr:from>
      <xdr:col>1</xdr:col>
      <xdr:colOff>38359</xdr:colOff>
      <xdr:row>27</xdr:row>
      <xdr:rowOff>50800</xdr:rowOff>
    </xdr:from>
    <xdr:to>
      <xdr:col>8</xdr:col>
      <xdr:colOff>1471045</xdr:colOff>
      <xdr:row>51</xdr:row>
      <xdr:rowOff>50800</xdr:rowOff>
    </xdr:to>
    <xdr:grpSp>
      <xdr:nvGrpSpPr>
        <xdr:cNvPr id="54" name="Group 53">
          <a:extLst>
            <a:ext uri="{FF2B5EF4-FFF2-40B4-BE49-F238E27FC236}">
              <a16:creationId xmlns:a16="http://schemas.microsoft.com/office/drawing/2014/main" id="{0F4EE6A2-A24A-E55E-0B7D-1CD1E5AABCB2}"/>
            </a:ext>
          </a:extLst>
        </xdr:cNvPr>
        <xdr:cNvGrpSpPr/>
      </xdr:nvGrpSpPr>
      <xdr:grpSpPr>
        <a:xfrm>
          <a:off x="461692" y="13794740"/>
          <a:ext cx="14443413" cy="4267200"/>
          <a:chOff x="470159" y="13830300"/>
          <a:chExt cx="14488286" cy="4267200"/>
        </a:xfrm>
      </xdr:grpSpPr>
      <xdr:graphicFrame macro="">
        <xdr:nvGraphicFramePr>
          <xdr:cNvPr id="13" name="Chart 12">
            <a:extLst>
              <a:ext uri="{FF2B5EF4-FFF2-40B4-BE49-F238E27FC236}">
                <a16:creationId xmlns:a16="http://schemas.microsoft.com/office/drawing/2014/main" id="{147537F6-05F6-B2C0-A235-282B1B93B6AA}"/>
              </a:ext>
            </a:extLst>
          </xdr:cNvPr>
          <xdr:cNvGraphicFramePr/>
        </xdr:nvGraphicFramePr>
        <xdr:xfrm>
          <a:off x="3947884" y="13830300"/>
          <a:ext cx="11010561" cy="42672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Arrow: Pentagon 14">
            <a:extLst>
              <a:ext uri="{FF2B5EF4-FFF2-40B4-BE49-F238E27FC236}">
                <a16:creationId xmlns:a16="http://schemas.microsoft.com/office/drawing/2014/main" id="{1ABF8281-AA56-DEA2-8D1B-662741D0A3DD}"/>
              </a:ext>
            </a:extLst>
          </xdr:cNvPr>
          <xdr:cNvSpPr/>
        </xdr:nvSpPr>
        <xdr:spPr>
          <a:xfrm>
            <a:off x="470159" y="17222082"/>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Research cooperation</a:t>
            </a:r>
            <a:endParaRPr lang="nb-NO">
              <a:effectLst/>
            </a:endParaRPr>
          </a:p>
        </xdr:txBody>
      </xdr:sp>
      <xdr:sp macro="" textlink="">
        <xdr:nvSpPr>
          <xdr:cNvPr id="17" name="Arrow: Pentagon 16">
            <a:extLst>
              <a:ext uri="{FF2B5EF4-FFF2-40B4-BE49-F238E27FC236}">
                <a16:creationId xmlns:a16="http://schemas.microsoft.com/office/drawing/2014/main" id="{58B91DEA-E5C7-FC66-1A00-A99FFDE3C0DE}"/>
              </a:ext>
            </a:extLst>
          </xdr:cNvPr>
          <xdr:cNvSpPr/>
        </xdr:nvSpPr>
        <xdr:spPr>
          <a:xfrm>
            <a:off x="470159" y="16764309"/>
            <a:ext cx="3398532" cy="37913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Transfering technology</a:t>
            </a:r>
          </a:p>
        </xdr:txBody>
      </xdr:sp>
      <xdr:sp macro="" textlink="">
        <xdr:nvSpPr>
          <xdr:cNvPr id="18" name="Arrow: Pentagon 17">
            <a:extLst>
              <a:ext uri="{FF2B5EF4-FFF2-40B4-BE49-F238E27FC236}">
                <a16:creationId xmlns:a16="http://schemas.microsoft.com/office/drawing/2014/main" id="{71C90B08-1417-92C9-D11B-2B36A1E16C4E}"/>
              </a:ext>
            </a:extLst>
          </xdr:cNvPr>
          <xdr:cNvSpPr/>
        </xdr:nvSpPr>
        <xdr:spPr>
          <a:xfrm>
            <a:off x="470159" y="16313172"/>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Local market needs</a:t>
            </a:r>
          </a:p>
        </xdr:txBody>
      </xdr:sp>
      <xdr:sp macro="" textlink="">
        <xdr:nvSpPr>
          <xdr:cNvPr id="19" name="Arrow: Pentagon 18">
            <a:extLst>
              <a:ext uri="{FF2B5EF4-FFF2-40B4-BE49-F238E27FC236}">
                <a16:creationId xmlns:a16="http://schemas.microsoft.com/office/drawing/2014/main" id="{107D3AEC-E354-59DF-A310-16FAA899A724}"/>
              </a:ext>
            </a:extLst>
          </xdr:cNvPr>
          <xdr:cNvSpPr/>
        </xdr:nvSpPr>
        <xdr:spPr>
          <a:xfrm>
            <a:off x="470159" y="15862465"/>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Responsible transfer of technology</a:t>
            </a:r>
          </a:p>
        </xdr:txBody>
      </xdr:sp>
      <xdr:sp macro="" textlink="">
        <xdr:nvSpPr>
          <xdr:cNvPr id="20" name="Arrow: Pentagon 19">
            <a:extLst>
              <a:ext uri="{FF2B5EF4-FFF2-40B4-BE49-F238E27FC236}">
                <a16:creationId xmlns:a16="http://schemas.microsoft.com/office/drawing/2014/main" id="{5FFC627F-5625-CA28-52E1-28A105D3A154}"/>
              </a:ext>
            </a:extLst>
          </xdr:cNvPr>
          <xdr:cNvSpPr/>
        </xdr:nvSpPr>
        <xdr:spPr>
          <a:xfrm>
            <a:off x="470159" y="14960620"/>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Due diligence</a:t>
            </a:r>
          </a:p>
        </xdr:txBody>
      </xdr:sp>
      <xdr:sp macro="" textlink="">
        <xdr:nvSpPr>
          <xdr:cNvPr id="21" name="Arrow: Pentagon 20">
            <a:extLst>
              <a:ext uri="{FF2B5EF4-FFF2-40B4-BE49-F238E27FC236}">
                <a16:creationId xmlns:a16="http://schemas.microsoft.com/office/drawing/2014/main" id="{DA59B0B0-3FD0-3C01-205C-CB9BC85BE15B}"/>
              </a:ext>
            </a:extLst>
          </xdr:cNvPr>
          <xdr:cNvSpPr/>
        </xdr:nvSpPr>
        <xdr:spPr>
          <a:xfrm>
            <a:off x="470159" y="14509484"/>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Responsible data governance practices</a:t>
            </a:r>
          </a:p>
        </xdr:txBody>
      </xdr:sp>
      <xdr:sp macro="" textlink="">
        <xdr:nvSpPr>
          <xdr:cNvPr id="22" name="Arrow: Pentagon 21">
            <a:extLst>
              <a:ext uri="{FF2B5EF4-FFF2-40B4-BE49-F238E27FC236}">
                <a16:creationId xmlns:a16="http://schemas.microsoft.com/office/drawing/2014/main" id="{81340659-E471-AACC-868B-5B66C934EC86}"/>
              </a:ext>
            </a:extLst>
          </xdr:cNvPr>
          <xdr:cNvSpPr/>
        </xdr:nvSpPr>
        <xdr:spPr>
          <a:xfrm>
            <a:off x="470159" y="14058776"/>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eaLnBrk="1" fontAlgn="auto" latinLnBrk="0" hangingPunct="1"/>
            <a:r>
              <a:rPr lang="nb-NO" sz="1100">
                <a:solidFill>
                  <a:schemeClr val="lt1"/>
                </a:solidFill>
                <a:effectLst/>
                <a:latin typeface="+mn-lt"/>
                <a:ea typeface="+mn-ea"/>
                <a:cs typeface="+mn-cs"/>
              </a:rPr>
              <a:t>Policy and management systems</a:t>
            </a:r>
            <a:endParaRPr lang="nb-NO">
              <a:effectLst/>
            </a:endParaRPr>
          </a:p>
        </xdr:txBody>
      </xdr:sp>
      <xdr:sp macro="" textlink="">
        <xdr:nvSpPr>
          <xdr:cNvPr id="26" name="Arrow: Pentagon 25">
            <a:extLst>
              <a:ext uri="{FF2B5EF4-FFF2-40B4-BE49-F238E27FC236}">
                <a16:creationId xmlns:a16="http://schemas.microsoft.com/office/drawing/2014/main" id="{EE2FBEBA-B3C5-E404-72A5-85A72195F77D}"/>
              </a:ext>
            </a:extLst>
          </xdr:cNvPr>
          <xdr:cNvSpPr/>
        </xdr:nvSpPr>
        <xdr:spPr>
          <a:xfrm>
            <a:off x="470159" y="15411757"/>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Cease, prevent or mitigate</a:t>
            </a:r>
            <a:endParaRPr lang="nb-NO">
              <a:effectLst/>
            </a:endParaRPr>
          </a:p>
        </xdr:txBody>
      </xdr:sp>
      <xdr:sp macro="" textlink="">
        <xdr:nvSpPr>
          <xdr:cNvPr id="27" name="Arrow: Pentagon 26">
            <a:extLst>
              <a:ext uri="{FF2B5EF4-FFF2-40B4-BE49-F238E27FC236}">
                <a16:creationId xmlns:a16="http://schemas.microsoft.com/office/drawing/2014/main" id="{0A669BA6-7A2D-6F1B-4DC3-E4964D727FE2}"/>
              </a:ext>
            </a:extLst>
          </xdr:cNvPr>
          <xdr:cNvSpPr/>
        </xdr:nvSpPr>
        <xdr:spPr>
          <a:xfrm>
            <a:off x="470159" y="17673219"/>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Promoting open and resilient Internet</a:t>
            </a:r>
            <a:endParaRPr lang="nb-NO">
              <a:effectLst/>
            </a:endParaRPr>
          </a:p>
        </xdr:txBody>
      </xdr:sp>
    </xdr:grpSp>
    <xdr:clientData/>
  </xdr:twoCellAnchor>
  <xdr:twoCellAnchor editAs="oneCell">
    <xdr:from>
      <xdr:col>8</xdr:col>
      <xdr:colOff>1324594</xdr:colOff>
      <xdr:row>1</xdr:row>
      <xdr:rowOff>396817</xdr:rowOff>
    </xdr:from>
    <xdr:to>
      <xdr:col>8</xdr:col>
      <xdr:colOff>1663590</xdr:colOff>
      <xdr:row>1</xdr:row>
      <xdr:rowOff>749177</xdr:rowOff>
    </xdr:to>
    <xdr:pic>
      <xdr:nvPicPr>
        <xdr:cNvPr id="30" name="Picture 29">
          <a:extLst>
            <a:ext uri="{FF2B5EF4-FFF2-40B4-BE49-F238E27FC236}">
              <a16:creationId xmlns:a16="http://schemas.microsoft.com/office/drawing/2014/main" id="{19F426DE-5594-4BD5-A86A-B728FC90F2E5}"/>
            </a:ext>
          </a:extLst>
        </xdr:cNvPr>
        <xdr:cNvPicPr>
          <a:picLocks noChangeAspect="1"/>
        </xdr:cNvPicPr>
      </xdr:nvPicPr>
      <xdr:blipFill>
        <a:blip xmlns:r="http://schemas.openxmlformats.org/officeDocument/2006/relationships" r:embed="rId2"/>
        <a:stretch>
          <a:fillRect/>
        </a:stretch>
      </xdr:blipFill>
      <xdr:spPr>
        <a:xfrm>
          <a:off x="14811994" y="844492"/>
          <a:ext cx="330106" cy="337118"/>
        </a:xfrm>
        <a:prstGeom prst="rect">
          <a:avLst/>
        </a:prstGeom>
      </xdr:spPr>
    </xdr:pic>
    <xdr:clientData/>
  </xdr:twoCellAnchor>
  <xdr:twoCellAnchor>
    <xdr:from>
      <xdr:col>1</xdr:col>
      <xdr:colOff>15120</xdr:colOff>
      <xdr:row>19</xdr:row>
      <xdr:rowOff>136071</xdr:rowOff>
    </xdr:from>
    <xdr:to>
      <xdr:col>8</xdr:col>
      <xdr:colOff>1467052</xdr:colOff>
      <xdr:row>26</xdr:row>
      <xdr:rowOff>176604</xdr:rowOff>
    </xdr:to>
    <xdr:sp macro="" textlink="">
      <xdr:nvSpPr>
        <xdr:cNvPr id="32" name="TextBox 31">
          <a:extLst>
            <a:ext uri="{FF2B5EF4-FFF2-40B4-BE49-F238E27FC236}">
              <a16:creationId xmlns:a16="http://schemas.microsoft.com/office/drawing/2014/main" id="{C0AB4A9B-5ABA-7976-014C-E5357B6361FA}"/>
            </a:ext>
          </a:extLst>
        </xdr:cNvPr>
        <xdr:cNvSpPr txBox="1"/>
      </xdr:nvSpPr>
      <xdr:spPr>
        <a:xfrm>
          <a:off x="446920" y="12493171"/>
          <a:ext cx="14507532" cy="12851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Science,</a:t>
          </a:r>
          <a:r>
            <a:rPr lang="nb-NO" sz="1800" b="1" baseline="0" dirty="0">
              <a:solidFill>
                <a:schemeClr val="bg1"/>
              </a:solidFill>
            </a:rPr>
            <a:t> Technology and Innovation</a:t>
          </a:r>
        </a:p>
      </xdr:txBody>
    </xdr:sp>
    <xdr:clientData/>
  </xdr:twoCellAnchor>
  <xdr:twoCellAnchor>
    <xdr:from>
      <xdr:col>2</xdr:col>
      <xdr:colOff>2430970</xdr:colOff>
      <xdr:row>24</xdr:row>
      <xdr:rowOff>56572</xdr:rowOff>
    </xdr:from>
    <xdr:to>
      <xdr:col>2</xdr:col>
      <xdr:colOff>3604778</xdr:colOff>
      <xdr:row>26</xdr:row>
      <xdr:rowOff>141366</xdr:rowOff>
    </xdr:to>
    <xdr:sp macro="" textlink="">
      <xdr:nvSpPr>
        <xdr:cNvPr id="33" name="TextBox 32">
          <a:extLst>
            <a:ext uri="{FF2B5EF4-FFF2-40B4-BE49-F238E27FC236}">
              <a16:creationId xmlns:a16="http://schemas.microsoft.com/office/drawing/2014/main" id="{759BF841-4137-3AF8-C020-17A19CBD335C}"/>
            </a:ext>
          </a:extLst>
        </xdr:cNvPr>
        <xdr:cNvSpPr txBox="1"/>
      </xdr:nvSpPr>
      <xdr:spPr>
        <a:xfrm>
          <a:off x="4056570" y="13302672"/>
          <a:ext cx="1173808"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clientData/>
  </xdr:twoCellAnchor>
  <xdr:twoCellAnchor>
    <xdr:from>
      <xdr:col>3</xdr:col>
      <xdr:colOff>706092</xdr:colOff>
      <xdr:row>24</xdr:row>
      <xdr:rowOff>56572</xdr:rowOff>
    </xdr:from>
    <xdr:to>
      <xdr:col>4</xdr:col>
      <xdr:colOff>354247</xdr:colOff>
      <xdr:row>26</xdr:row>
      <xdr:rowOff>141366</xdr:rowOff>
    </xdr:to>
    <xdr:sp macro="" textlink="">
      <xdr:nvSpPr>
        <xdr:cNvPr id="34" name="TextBox 33">
          <a:extLst>
            <a:ext uri="{FF2B5EF4-FFF2-40B4-BE49-F238E27FC236}">
              <a16:creationId xmlns:a16="http://schemas.microsoft.com/office/drawing/2014/main" id="{A9990CBE-4369-9307-74FF-416F185D0044}"/>
            </a:ext>
          </a:extLst>
        </xdr:cNvPr>
        <xdr:cNvSpPr txBox="1"/>
      </xdr:nvSpPr>
      <xdr:spPr>
        <a:xfrm>
          <a:off x="6192492" y="13302672"/>
          <a:ext cx="1159455"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clientData/>
  </xdr:twoCellAnchor>
  <xdr:twoCellAnchor>
    <xdr:from>
      <xdr:col>5</xdr:col>
      <xdr:colOff>632301</xdr:colOff>
      <xdr:row>24</xdr:row>
      <xdr:rowOff>56572</xdr:rowOff>
    </xdr:from>
    <xdr:to>
      <xdr:col>5</xdr:col>
      <xdr:colOff>1228319</xdr:colOff>
      <xdr:row>26</xdr:row>
      <xdr:rowOff>141366</xdr:rowOff>
    </xdr:to>
    <xdr:sp macro="" textlink="">
      <xdr:nvSpPr>
        <xdr:cNvPr id="35" name="TextBox 34">
          <a:extLst>
            <a:ext uri="{FF2B5EF4-FFF2-40B4-BE49-F238E27FC236}">
              <a16:creationId xmlns:a16="http://schemas.microsoft.com/office/drawing/2014/main" id="{8CF35B78-6004-1F95-4180-014B1D0E12B4}"/>
            </a:ext>
          </a:extLst>
        </xdr:cNvPr>
        <xdr:cNvSpPr txBox="1"/>
      </xdr:nvSpPr>
      <xdr:spPr>
        <a:xfrm>
          <a:off x="9141301" y="13302672"/>
          <a:ext cx="596018"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clientData/>
  </xdr:twoCellAnchor>
  <xdr:twoCellAnchor>
    <xdr:from>
      <xdr:col>6</xdr:col>
      <xdr:colOff>1485330</xdr:colOff>
      <xdr:row>24</xdr:row>
      <xdr:rowOff>56572</xdr:rowOff>
    </xdr:from>
    <xdr:to>
      <xdr:col>7</xdr:col>
      <xdr:colOff>962231</xdr:colOff>
      <xdr:row>26</xdr:row>
      <xdr:rowOff>141366</xdr:rowOff>
    </xdr:to>
    <xdr:sp macro="" textlink="">
      <xdr:nvSpPr>
        <xdr:cNvPr id="36" name="TextBox 35">
          <a:extLst>
            <a:ext uri="{FF2B5EF4-FFF2-40B4-BE49-F238E27FC236}">
              <a16:creationId xmlns:a16="http://schemas.microsoft.com/office/drawing/2014/main" id="{9AB16D7E-9BC4-4ACE-C376-AB6A373250C3}"/>
            </a:ext>
          </a:extLst>
        </xdr:cNvPr>
        <xdr:cNvSpPr txBox="1"/>
      </xdr:nvSpPr>
      <xdr:spPr>
        <a:xfrm>
          <a:off x="11505630" y="13302672"/>
          <a:ext cx="1432701"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clientData/>
  </xdr:twoCellAnchor>
  <xdr:twoCellAnchor>
    <xdr:from>
      <xdr:col>8</xdr:col>
      <xdr:colOff>324010</xdr:colOff>
      <xdr:row>24</xdr:row>
      <xdr:rowOff>56572</xdr:rowOff>
    </xdr:from>
    <xdr:to>
      <xdr:col>8</xdr:col>
      <xdr:colOff>1453924</xdr:colOff>
      <xdr:row>26</xdr:row>
      <xdr:rowOff>141366</xdr:rowOff>
    </xdr:to>
    <xdr:sp macro="" textlink="">
      <xdr:nvSpPr>
        <xdr:cNvPr id="37" name="TextBox 36">
          <a:extLst>
            <a:ext uri="{FF2B5EF4-FFF2-40B4-BE49-F238E27FC236}">
              <a16:creationId xmlns:a16="http://schemas.microsoft.com/office/drawing/2014/main" id="{C75861FD-4B4A-238E-B33A-A5F9303BE0CE}"/>
            </a:ext>
          </a:extLst>
        </xdr:cNvPr>
        <xdr:cNvSpPr txBox="1"/>
      </xdr:nvSpPr>
      <xdr:spPr>
        <a:xfrm>
          <a:off x="13811410" y="13302672"/>
          <a:ext cx="1129914"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clientData/>
  </xdr:twoCellAnchor>
  <xdr:twoCellAnchor>
    <xdr:from>
      <xdr:col>7</xdr:col>
      <xdr:colOff>742950</xdr:colOff>
      <xdr:row>1</xdr:row>
      <xdr:rowOff>285750</xdr:rowOff>
    </xdr:from>
    <xdr:to>
      <xdr:col>8</xdr:col>
      <xdr:colOff>1247682</xdr:colOff>
      <xdr:row>1</xdr:row>
      <xdr:rowOff>783032</xdr:rowOff>
    </xdr:to>
    <xdr:sp macro="" textlink="">
      <xdr:nvSpPr>
        <xdr:cNvPr id="4" name="TextBox 3">
          <a:extLst>
            <a:ext uri="{FF2B5EF4-FFF2-40B4-BE49-F238E27FC236}">
              <a16:creationId xmlns:a16="http://schemas.microsoft.com/office/drawing/2014/main" id="{1B1C5C31-6277-4F00-A2D8-B764D515F3BD}"/>
            </a:ext>
          </a:extLst>
        </xdr:cNvPr>
        <xdr:cNvSpPr txBox="1"/>
      </xdr:nvSpPr>
      <xdr:spPr>
        <a:xfrm>
          <a:off x="12715875" y="733425"/>
          <a:ext cx="201920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1927770</xdr:colOff>
      <xdr:row>1</xdr:row>
      <xdr:rowOff>850915</xdr:rowOff>
    </xdr:to>
    <xdr:pic>
      <xdr:nvPicPr>
        <xdr:cNvPr id="5" name="Picture 4">
          <a:extLst>
            <a:ext uri="{FF2B5EF4-FFF2-40B4-BE49-F238E27FC236}">
              <a16:creationId xmlns:a16="http://schemas.microsoft.com/office/drawing/2014/main" id="{721E2DD1-87D1-45FC-B33A-9549FB743977}"/>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1335787</xdr:colOff>
      <xdr:row>1</xdr:row>
      <xdr:rowOff>307614</xdr:rowOff>
    </xdr:from>
    <xdr:to>
      <xdr:col>8</xdr:col>
      <xdr:colOff>1661448</xdr:colOff>
      <xdr:row>1</xdr:row>
      <xdr:rowOff>647907</xdr:rowOff>
    </xdr:to>
    <xdr:pic>
      <xdr:nvPicPr>
        <xdr:cNvPr id="6" name="Picture 5">
          <a:extLst>
            <a:ext uri="{FF2B5EF4-FFF2-40B4-BE49-F238E27FC236}">
              <a16:creationId xmlns:a16="http://schemas.microsoft.com/office/drawing/2014/main" id="{4207159E-F394-4916-AEF7-48DA17468B69}"/>
            </a:ext>
          </a:extLst>
        </xdr:cNvPr>
        <xdr:cNvPicPr>
          <a:picLocks noChangeAspect="1"/>
        </xdr:cNvPicPr>
      </xdr:nvPicPr>
      <xdr:blipFill>
        <a:blip xmlns:r="http://schemas.openxmlformats.org/officeDocument/2006/relationships" r:embed="rId2"/>
        <a:stretch>
          <a:fillRect/>
        </a:stretch>
      </xdr:blipFill>
      <xdr:spPr>
        <a:xfrm>
          <a:off x="14788018" y="754557"/>
          <a:ext cx="330106" cy="340293"/>
        </a:xfrm>
        <a:prstGeom prst="rect">
          <a:avLst/>
        </a:prstGeom>
      </xdr:spPr>
    </xdr:pic>
    <xdr:clientData/>
  </xdr:twoCellAnchor>
  <xdr:twoCellAnchor>
    <xdr:from>
      <xdr:col>2</xdr:col>
      <xdr:colOff>2239820</xdr:colOff>
      <xdr:row>22</xdr:row>
      <xdr:rowOff>709</xdr:rowOff>
    </xdr:from>
    <xdr:to>
      <xdr:col>8</xdr:col>
      <xdr:colOff>1495424</xdr:colOff>
      <xdr:row>57</xdr:row>
      <xdr:rowOff>88900</xdr:rowOff>
    </xdr:to>
    <xdr:graphicFrame macro="">
      <xdr:nvGraphicFramePr>
        <xdr:cNvPr id="4" name="Chart 3">
          <a:extLst>
            <a:ext uri="{FF2B5EF4-FFF2-40B4-BE49-F238E27FC236}">
              <a16:creationId xmlns:a16="http://schemas.microsoft.com/office/drawing/2014/main" id="{6B67BDC8-899C-A728-44B2-841F5BC573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1335787</xdr:colOff>
      <xdr:row>1</xdr:row>
      <xdr:rowOff>307614</xdr:rowOff>
    </xdr:from>
    <xdr:ext cx="330106" cy="340293"/>
    <xdr:pic>
      <xdr:nvPicPr>
        <xdr:cNvPr id="19" name="Picture 18">
          <a:extLst>
            <a:ext uri="{FF2B5EF4-FFF2-40B4-BE49-F238E27FC236}">
              <a16:creationId xmlns:a16="http://schemas.microsoft.com/office/drawing/2014/main" id="{6992C5F0-7A02-4917-BD40-E71747E6FAC1}"/>
            </a:ext>
          </a:extLst>
        </xdr:cNvPr>
        <xdr:cNvPicPr>
          <a:picLocks noChangeAspect="1"/>
        </xdr:cNvPicPr>
      </xdr:nvPicPr>
      <xdr:blipFill>
        <a:blip xmlns:r="http://schemas.openxmlformats.org/officeDocument/2006/relationships" r:embed="rId2"/>
        <a:stretch>
          <a:fillRect/>
        </a:stretch>
      </xdr:blipFill>
      <xdr:spPr>
        <a:xfrm>
          <a:off x="14823187" y="755289"/>
          <a:ext cx="330106" cy="340293"/>
        </a:xfrm>
        <a:prstGeom prst="rect">
          <a:avLst/>
        </a:prstGeom>
      </xdr:spPr>
    </xdr:pic>
    <xdr:clientData/>
  </xdr:oneCellAnchor>
  <xdr:twoCellAnchor>
    <xdr:from>
      <xdr:col>1</xdr:col>
      <xdr:colOff>38100</xdr:colOff>
      <xdr:row>15</xdr:row>
      <xdr:rowOff>44450</xdr:rowOff>
    </xdr:from>
    <xdr:to>
      <xdr:col>8</xdr:col>
      <xdr:colOff>1496836</xdr:colOff>
      <xdr:row>22</xdr:row>
      <xdr:rowOff>132608</xdr:rowOff>
    </xdr:to>
    <xdr:grpSp>
      <xdr:nvGrpSpPr>
        <xdr:cNvPr id="25" name="Group 24">
          <a:extLst>
            <a:ext uri="{FF2B5EF4-FFF2-40B4-BE49-F238E27FC236}">
              <a16:creationId xmlns:a16="http://schemas.microsoft.com/office/drawing/2014/main" id="{B96D18CB-02A3-4A8E-BB54-6BD7683B745A}"/>
            </a:ext>
          </a:extLst>
        </xdr:cNvPr>
        <xdr:cNvGrpSpPr/>
      </xdr:nvGrpSpPr>
      <xdr:grpSpPr>
        <a:xfrm>
          <a:off x="461433" y="7614920"/>
          <a:ext cx="14474543" cy="1335298"/>
          <a:chOff x="436562" y="19740561"/>
          <a:chExt cx="15592778" cy="1310533"/>
        </a:xfrm>
      </xdr:grpSpPr>
      <xdr:sp macro="" textlink="">
        <xdr:nvSpPr>
          <xdr:cNvPr id="26" name="TextBox 25">
            <a:extLst>
              <a:ext uri="{FF2B5EF4-FFF2-40B4-BE49-F238E27FC236}">
                <a16:creationId xmlns:a16="http://schemas.microsoft.com/office/drawing/2014/main" id="{4CF9E8E1-6553-93BF-7ADC-4445B038CE3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Competition</a:t>
            </a:r>
            <a:endParaRPr lang="nb-NO" sz="1800" b="1" baseline="0" dirty="0">
              <a:solidFill>
                <a:schemeClr val="bg1"/>
              </a:solidFill>
            </a:endParaRPr>
          </a:p>
        </xdr:txBody>
      </xdr:sp>
      <xdr:sp macro="" textlink="">
        <xdr:nvSpPr>
          <xdr:cNvPr id="27" name="TextBox 26">
            <a:extLst>
              <a:ext uri="{FF2B5EF4-FFF2-40B4-BE49-F238E27FC236}">
                <a16:creationId xmlns:a16="http://schemas.microsoft.com/office/drawing/2014/main" id="{C64C7D1F-DDAF-7BA2-1492-699F11F3FB4E}"/>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8" name="TextBox 27">
            <a:extLst>
              <a:ext uri="{FF2B5EF4-FFF2-40B4-BE49-F238E27FC236}">
                <a16:creationId xmlns:a16="http://schemas.microsoft.com/office/drawing/2014/main" id="{A6A8D040-C110-A0CB-7EDA-D56C96806719}"/>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9" name="TextBox 28">
            <a:extLst>
              <a:ext uri="{FF2B5EF4-FFF2-40B4-BE49-F238E27FC236}">
                <a16:creationId xmlns:a16="http://schemas.microsoft.com/office/drawing/2014/main" id="{63EFCC56-1261-7C37-2C47-36AC20DA804C}"/>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0" name="TextBox 29">
            <a:extLst>
              <a:ext uri="{FF2B5EF4-FFF2-40B4-BE49-F238E27FC236}">
                <a16:creationId xmlns:a16="http://schemas.microsoft.com/office/drawing/2014/main" id="{394E42AA-F728-8959-C831-9115985E196A}"/>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1" name="TextBox 30">
            <a:extLst>
              <a:ext uri="{FF2B5EF4-FFF2-40B4-BE49-F238E27FC236}">
                <a16:creationId xmlns:a16="http://schemas.microsoft.com/office/drawing/2014/main" id="{52C01DF9-B8AF-E318-AC13-3D1377999D66}"/>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xdr:col>
      <xdr:colOff>103010</xdr:colOff>
      <xdr:row>23</xdr:row>
      <xdr:rowOff>48062</xdr:rowOff>
    </xdr:from>
    <xdr:to>
      <xdr:col>2</xdr:col>
      <xdr:colOff>2225387</xdr:colOff>
      <xdr:row>33</xdr:row>
      <xdr:rowOff>175869</xdr:rowOff>
    </xdr:to>
    <xdr:grpSp>
      <xdr:nvGrpSpPr>
        <xdr:cNvPr id="35" name="Group 34">
          <a:extLst>
            <a:ext uri="{FF2B5EF4-FFF2-40B4-BE49-F238E27FC236}">
              <a16:creationId xmlns:a16="http://schemas.microsoft.com/office/drawing/2014/main" id="{DF5E7FD1-4BD1-7C4E-4636-A35EAA9459D4}"/>
            </a:ext>
          </a:extLst>
        </xdr:cNvPr>
        <xdr:cNvGrpSpPr/>
      </xdr:nvGrpSpPr>
      <xdr:grpSpPr>
        <a:xfrm>
          <a:off x="523803" y="9042202"/>
          <a:ext cx="3312791" cy="1900727"/>
          <a:chOff x="484010" y="8760262"/>
          <a:chExt cx="3316177" cy="1905807"/>
        </a:xfrm>
      </xdr:grpSpPr>
      <xdr:sp macro="" textlink="">
        <xdr:nvSpPr>
          <xdr:cNvPr id="9" name="Arrow: Pentagon 8">
            <a:extLst>
              <a:ext uri="{FF2B5EF4-FFF2-40B4-BE49-F238E27FC236}">
                <a16:creationId xmlns:a16="http://schemas.microsoft.com/office/drawing/2014/main" id="{BB269DF4-1396-DA9F-67C8-335E7EB041AB}"/>
              </a:ext>
            </a:extLst>
          </xdr:cNvPr>
          <xdr:cNvSpPr/>
        </xdr:nvSpPr>
        <xdr:spPr>
          <a:xfrm>
            <a:off x="484010" y="9756540"/>
            <a:ext cx="3316177" cy="42038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Cooperation with Authorities</a:t>
            </a:r>
          </a:p>
        </xdr:txBody>
      </xdr:sp>
      <xdr:sp macro="" textlink="">
        <xdr:nvSpPr>
          <xdr:cNvPr id="10" name="Arrow: Pentagon 9">
            <a:extLst>
              <a:ext uri="{FF2B5EF4-FFF2-40B4-BE49-F238E27FC236}">
                <a16:creationId xmlns:a16="http://schemas.microsoft.com/office/drawing/2014/main" id="{FD6A6DBB-BD28-8D1E-DE43-45D751502EA6}"/>
              </a:ext>
            </a:extLst>
          </xdr:cNvPr>
          <xdr:cNvSpPr/>
        </xdr:nvSpPr>
        <xdr:spPr>
          <a:xfrm>
            <a:off x="484010" y="9258401"/>
            <a:ext cx="3316177" cy="42038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Non-Participation in Anti-Competitive Agreements</a:t>
            </a:r>
          </a:p>
        </xdr:txBody>
      </xdr:sp>
      <xdr:sp macro="" textlink="">
        <xdr:nvSpPr>
          <xdr:cNvPr id="11" name="Arrow: Pentagon 10">
            <a:extLst>
              <a:ext uri="{FF2B5EF4-FFF2-40B4-BE49-F238E27FC236}">
                <a16:creationId xmlns:a16="http://schemas.microsoft.com/office/drawing/2014/main" id="{2DB4EE65-7DD5-A0FE-43D8-5FBD052FB779}"/>
              </a:ext>
            </a:extLst>
          </xdr:cNvPr>
          <xdr:cNvSpPr/>
        </xdr:nvSpPr>
        <xdr:spPr>
          <a:xfrm>
            <a:off x="484010" y="8760262"/>
            <a:ext cx="3316177" cy="4199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Compliance with Competition Laws</a:t>
            </a:r>
          </a:p>
        </xdr:txBody>
      </xdr:sp>
      <xdr:sp macro="" textlink="">
        <xdr:nvSpPr>
          <xdr:cNvPr id="34" name="Arrow: Pentagon 33">
            <a:extLst>
              <a:ext uri="{FF2B5EF4-FFF2-40B4-BE49-F238E27FC236}">
                <a16:creationId xmlns:a16="http://schemas.microsoft.com/office/drawing/2014/main" id="{45B321E1-FB87-4A77-8E47-71F276BA57DE}"/>
              </a:ext>
            </a:extLst>
          </xdr:cNvPr>
          <xdr:cNvSpPr/>
        </xdr:nvSpPr>
        <xdr:spPr>
          <a:xfrm>
            <a:off x="484010" y="10246162"/>
            <a:ext cx="3316177" cy="4199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Employee</a:t>
            </a:r>
            <a:r>
              <a:rPr lang="nb-NO" sz="1100" baseline="0" dirty="0" err="1">
                <a:solidFill>
                  <a:schemeClr val="bg1"/>
                </a:solidFill>
              </a:rPr>
              <a:t> Awareness</a:t>
            </a:r>
            <a:endParaRPr lang="nb-NO" sz="1100" dirty="0" err="1">
              <a:solidFill>
                <a:schemeClr val="bg1"/>
              </a:solidFill>
            </a:endParaRPr>
          </a:p>
        </xdr:txBody>
      </xdr:sp>
    </xdr:grpSp>
    <xdr:clientData/>
  </xdr:twoCellAnchor>
  <xdr:twoCellAnchor>
    <xdr:from>
      <xdr:col>7</xdr:col>
      <xdr:colOff>720587</xdr:colOff>
      <xdr:row>1</xdr:row>
      <xdr:rowOff>240195</xdr:rowOff>
    </xdr:from>
    <xdr:to>
      <xdr:col>8</xdr:col>
      <xdr:colOff>1224077</xdr:colOff>
      <xdr:row>1</xdr:row>
      <xdr:rowOff>737477</xdr:rowOff>
    </xdr:to>
    <xdr:sp macro="" textlink="">
      <xdr:nvSpPr>
        <xdr:cNvPr id="12" name="TextBox 11">
          <a:extLst>
            <a:ext uri="{FF2B5EF4-FFF2-40B4-BE49-F238E27FC236}">
              <a16:creationId xmlns:a16="http://schemas.microsoft.com/office/drawing/2014/main" id="{C56F4AD4-F5DC-4BDA-B8BC-7D59EA2B1FEA}"/>
            </a:ext>
          </a:extLst>
        </xdr:cNvPr>
        <xdr:cNvSpPr txBox="1"/>
      </xdr:nvSpPr>
      <xdr:spPr>
        <a:xfrm>
          <a:off x="12705522" y="687456"/>
          <a:ext cx="201920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1863953</xdr:colOff>
      <xdr:row>1</xdr:row>
      <xdr:rowOff>848693</xdr:rowOff>
    </xdr:to>
    <xdr:pic>
      <xdr:nvPicPr>
        <xdr:cNvPr id="5" name="Picture 4">
          <a:extLst>
            <a:ext uri="{FF2B5EF4-FFF2-40B4-BE49-F238E27FC236}">
              <a16:creationId xmlns:a16="http://schemas.microsoft.com/office/drawing/2014/main" id="{481D99A1-5DB1-4D08-A992-FB748543623A}"/>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1364571</xdr:colOff>
      <xdr:row>1</xdr:row>
      <xdr:rowOff>285125</xdr:rowOff>
    </xdr:from>
    <xdr:to>
      <xdr:col>8</xdr:col>
      <xdr:colOff>1702297</xdr:colOff>
      <xdr:row>1</xdr:row>
      <xdr:rowOff>634626</xdr:rowOff>
    </xdr:to>
    <xdr:pic>
      <xdr:nvPicPr>
        <xdr:cNvPr id="6" name="Picture 5">
          <a:extLst>
            <a:ext uri="{FF2B5EF4-FFF2-40B4-BE49-F238E27FC236}">
              <a16:creationId xmlns:a16="http://schemas.microsoft.com/office/drawing/2014/main" id="{6E615E90-3079-4BAC-B5C0-F03D6F2D37DB}"/>
            </a:ext>
          </a:extLst>
        </xdr:cNvPr>
        <xdr:cNvPicPr>
          <a:picLocks noChangeAspect="1"/>
        </xdr:cNvPicPr>
      </xdr:nvPicPr>
      <xdr:blipFill>
        <a:blip xmlns:r="http://schemas.openxmlformats.org/officeDocument/2006/relationships" r:embed="rId2"/>
        <a:stretch>
          <a:fillRect/>
        </a:stretch>
      </xdr:blipFill>
      <xdr:spPr>
        <a:xfrm>
          <a:off x="15014237" y="735863"/>
          <a:ext cx="330106" cy="340293"/>
        </a:xfrm>
        <a:prstGeom prst="rect">
          <a:avLst/>
        </a:prstGeom>
      </xdr:spPr>
    </xdr:pic>
    <xdr:clientData/>
  </xdr:twoCellAnchor>
  <xdr:twoCellAnchor>
    <xdr:from>
      <xdr:col>2</xdr:col>
      <xdr:colOff>2144163</xdr:colOff>
      <xdr:row>20</xdr:row>
      <xdr:rowOff>118181</xdr:rowOff>
    </xdr:from>
    <xdr:to>
      <xdr:col>8</xdr:col>
      <xdr:colOff>1373186</xdr:colOff>
      <xdr:row>56</xdr:row>
      <xdr:rowOff>139039</xdr:rowOff>
    </xdr:to>
    <xdr:graphicFrame macro="">
      <xdr:nvGraphicFramePr>
        <xdr:cNvPr id="4" name="Chart 3">
          <a:extLst>
            <a:ext uri="{FF2B5EF4-FFF2-40B4-BE49-F238E27FC236}">
              <a16:creationId xmlns:a16="http://schemas.microsoft.com/office/drawing/2014/main" id="{7E99FFCA-2720-B368-61C9-A016434E58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420688</xdr:colOff>
      <xdr:row>12</xdr:row>
      <xdr:rowOff>111125</xdr:rowOff>
    </xdr:from>
    <xdr:to>
      <xdr:col>8</xdr:col>
      <xdr:colOff>1387299</xdr:colOff>
      <xdr:row>20</xdr:row>
      <xdr:rowOff>24658</xdr:rowOff>
    </xdr:to>
    <xdr:grpSp>
      <xdr:nvGrpSpPr>
        <xdr:cNvPr id="10" name="Group 9">
          <a:extLst>
            <a:ext uri="{FF2B5EF4-FFF2-40B4-BE49-F238E27FC236}">
              <a16:creationId xmlns:a16="http://schemas.microsoft.com/office/drawing/2014/main" id="{1302B473-42CE-40DD-9D1A-8BB38C11CEB8}"/>
            </a:ext>
          </a:extLst>
        </xdr:cNvPr>
        <xdr:cNvGrpSpPr/>
      </xdr:nvGrpSpPr>
      <xdr:grpSpPr>
        <a:xfrm>
          <a:off x="420688" y="7341658"/>
          <a:ext cx="14600484" cy="1333393"/>
          <a:chOff x="436562" y="19740561"/>
          <a:chExt cx="15592778" cy="1310533"/>
        </a:xfrm>
      </xdr:grpSpPr>
      <xdr:sp macro="" textlink="">
        <xdr:nvSpPr>
          <xdr:cNvPr id="11" name="TextBox 10">
            <a:extLst>
              <a:ext uri="{FF2B5EF4-FFF2-40B4-BE49-F238E27FC236}">
                <a16:creationId xmlns:a16="http://schemas.microsoft.com/office/drawing/2014/main" id="{6D9BA2C0-F97D-2CE0-E9ED-7CE3709EC62A}"/>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Taxation</a:t>
            </a:r>
            <a:endParaRPr lang="nb-NO" sz="1800" b="1" baseline="0" dirty="0">
              <a:solidFill>
                <a:schemeClr val="bg1"/>
              </a:solidFill>
            </a:endParaRPr>
          </a:p>
        </xdr:txBody>
      </xdr:sp>
      <xdr:sp macro="" textlink="">
        <xdr:nvSpPr>
          <xdr:cNvPr id="12" name="TextBox 11">
            <a:extLst>
              <a:ext uri="{FF2B5EF4-FFF2-40B4-BE49-F238E27FC236}">
                <a16:creationId xmlns:a16="http://schemas.microsoft.com/office/drawing/2014/main" id="{2EA4EA3A-6E09-1C4F-CB8D-BB829A580A92}"/>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13" name="TextBox 12">
            <a:extLst>
              <a:ext uri="{FF2B5EF4-FFF2-40B4-BE49-F238E27FC236}">
                <a16:creationId xmlns:a16="http://schemas.microsoft.com/office/drawing/2014/main" id="{0AD9B536-9457-2AFB-68E2-9941FC7B593D}"/>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14" name="TextBox 13">
            <a:extLst>
              <a:ext uri="{FF2B5EF4-FFF2-40B4-BE49-F238E27FC236}">
                <a16:creationId xmlns:a16="http://schemas.microsoft.com/office/drawing/2014/main" id="{D00B4A06-466F-8C5B-1D05-C6EE77904A76}"/>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15" name="TextBox 14">
            <a:extLst>
              <a:ext uri="{FF2B5EF4-FFF2-40B4-BE49-F238E27FC236}">
                <a16:creationId xmlns:a16="http://schemas.microsoft.com/office/drawing/2014/main" id="{7D09B8AA-00D2-91D4-0C3A-3950ED018961}"/>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16" name="TextBox 15">
            <a:extLst>
              <a:ext uri="{FF2B5EF4-FFF2-40B4-BE49-F238E27FC236}">
                <a16:creationId xmlns:a16="http://schemas.microsoft.com/office/drawing/2014/main" id="{3DCE44A4-FF29-694C-68D7-847CBB897EEB}"/>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editAs="oneCell">
    <xdr:from>
      <xdr:col>8</xdr:col>
      <xdr:colOff>1364571</xdr:colOff>
      <xdr:row>1</xdr:row>
      <xdr:rowOff>285125</xdr:rowOff>
    </xdr:from>
    <xdr:to>
      <xdr:col>8</xdr:col>
      <xdr:colOff>1702297</xdr:colOff>
      <xdr:row>1</xdr:row>
      <xdr:rowOff>625736</xdr:rowOff>
    </xdr:to>
    <xdr:pic>
      <xdr:nvPicPr>
        <xdr:cNvPr id="19" name="Picture 18">
          <a:extLst>
            <a:ext uri="{FF2B5EF4-FFF2-40B4-BE49-F238E27FC236}">
              <a16:creationId xmlns:a16="http://schemas.microsoft.com/office/drawing/2014/main" id="{2C0C6FCB-69F3-43E9-959B-469D6FEBEBAF}"/>
            </a:ext>
          </a:extLst>
        </xdr:cNvPr>
        <xdr:cNvPicPr>
          <a:picLocks noChangeAspect="1"/>
        </xdr:cNvPicPr>
      </xdr:nvPicPr>
      <xdr:blipFill>
        <a:blip xmlns:r="http://schemas.openxmlformats.org/officeDocument/2006/relationships" r:embed="rId2"/>
        <a:stretch>
          <a:fillRect/>
        </a:stretch>
      </xdr:blipFill>
      <xdr:spPr>
        <a:xfrm>
          <a:off x="15032946" y="732800"/>
          <a:ext cx="330106" cy="337118"/>
        </a:xfrm>
        <a:prstGeom prst="rect">
          <a:avLst/>
        </a:prstGeom>
      </xdr:spPr>
    </xdr:pic>
    <xdr:clientData/>
  </xdr:twoCellAnchor>
  <xdr:twoCellAnchor>
    <xdr:from>
      <xdr:col>2</xdr:col>
      <xdr:colOff>2144164</xdr:colOff>
      <xdr:row>21</xdr:row>
      <xdr:rowOff>152400</xdr:rowOff>
    </xdr:from>
    <xdr:to>
      <xdr:col>8</xdr:col>
      <xdr:colOff>1373187</xdr:colOff>
      <xdr:row>30</xdr:row>
      <xdr:rowOff>38100</xdr:rowOff>
    </xdr:to>
    <xdr:graphicFrame macro="">
      <xdr:nvGraphicFramePr>
        <xdr:cNvPr id="21" name="Chart 20">
          <a:extLst>
            <a:ext uri="{FF2B5EF4-FFF2-40B4-BE49-F238E27FC236}">
              <a16:creationId xmlns:a16="http://schemas.microsoft.com/office/drawing/2014/main" id="{34895AE0-69D0-F008-C5AE-7ED6D83E66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69673</xdr:colOff>
      <xdr:row>27</xdr:row>
      <xdr:rowOff>117014</xdr:rowOff>
    </xdr:from>
    <xdr:to>
      <xdr:col>2</xdr:col>
      <xdr:colOff>2154716</xdr:colOff>
      <xdr:row>29</xdr:row>
      <xdr:rowOff>155230</xdr:rowOff>
    </xdr:to>
    <xdr:sp macro="" textlink="">
      <xdr:nvSpPr>
        <xdr:cNvPr id="22" name="Arrow: Pentagon 21">
          <a:extLst>
            <a:ext uri="{FF2B5EF4-FFF2-40B4-BE49-F238E27FC236}">
              <a16:creationId xmlns:a16="http://schemas.microsoft.com/office/drawing/2014/main" id="{8BF79125-8182-39C1-8B9D-42DCB6F53C54}"/>
            </a:ext>
          </a:extLst>
        </xdr:cNvPr>
        <xdr:cNvSpPr/>
      </xdr:nvSpPr>
      <xdr:spPr>
        <a:xfrm>
          <a:off x="501473" y="9807114"/>
          <a:ext cx="334234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Information to authorities </a:t>
          </a:r>
        </a:p>
      </xdr:txBody>
    </xdr:sp>
    <xdr:clientData/>
  </xdr:twoCellAnchor>
  <xdr:twoCellAnchor>
    <xdr:from>
      <xdr:col>1</xdr:col>
      <xdr:colOff>69673</xdr:colOff>
      <xdr:row>25</xdr:row>
      <xdr:rowOff>5733</xdr:rowOff>
    </xdr:from>
    <xdr:to>
      <xdr:col>2</xdr:col>
      <xdr:colOff>2154716</xdr:colOff>
      <xdr:row>27</xdr:row>
      <xdr:rowOff>43949</xdr:rowOff>
    </xdr:to>
    <xdr:sp macro="" textlink="">
      <xdr:nvSpPr>
        <xdr:cNvPr id="23" name="Arrow: Pentagon 22">
          <a:extLst>
            <a:ext uri="{FF2B5EF4-FFF2-40B4-BE49-F238E27FC236}">
              <a16:creationId xmlns:a16="http://schemas.microsoft.com/office/drawing/2014/main" id="{6AD81911-49D7-A027-DC61-64BE0BB54096}"/>
            </a:ext>
          </a:extLst>
        </xdr:cNvPr>
        <xdr:cNvSpPr/>
      </xdr:nvSpPr>
      <xdr:spPr>
        <a:xfrm>
          <a:off x="501473" y="9340233"/>
          <a:ext cx="334234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Timely payment of taxes</a:t>
          </a:r>
        </a:p>
      </xdr:txBody>
    </xdr:sp>
    <xdr:clientData/>
  </xdr:twoCellAnchor>
  <xdr:twoCellAnchor>
    <xdr:from>
      <xdr:col>1</xdr:col>
      <xdr:colOff>69673</xdr:colOff>
      <xdr:row>22</xdr:row>
      <xdr:rowOff>72698</xdr:rowOff>
    </xdr:from>
    <xdr:to>
      <xdr:col>2</xdr:col>
      <xdr:colOff>2154716</xdr:colOff>
      <xdr:row>24</xdr:row>
      <xdr:rowOff>110468</xdr:rowOff>
    </xdr:to>
    <xdr:sp macro="" textlink="">
      <xdr:nvSpPr>
        <xdr:cNvPr id="24" name="Arrow: Pentagon 23">
          <a:extLst>
            <a:ext uri="{FF2B5EF4-FFF2-40B4-BE49-F238E27FC236}">
              <a16:creationId xmlns:a16="http://schemas.microsoft.com/office/drawing/2014/main" id="{A43643C4-A6AB-7420-B424-1687A8C1D3C1}"/>
            </a:ext>
          </a:extLst>
        </xdr:cNvPr>
        <xdr:cNvSpPr/>
      </xdr:nvSpPr>
      <xdr:spPr>
        <a:xfrm>
          <a:off x="501473" y="8873798"/>
          <a:ext cx="334234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Policy and management systems</a:t>
          </a:r>
        </a:p>
      </xdr:txBody>
    </xdr:sp>
    <xdr:clientData/>
  </xdr:twoCellAnchor>
  <xdr:twoCellAnchor>
    <xdr:from>
      <xdr:col>7</xdr:col>
      <xdr:colOff>786848</xdr:colOff>
      <xdr:row>1</xdr:row>
      <xdr:rowOff>215348</xdr:rowOff>
    </xdr:from>
    <xdr:to>
      <xdr:col>8</xdr:col>
      <xdr:colOff>1283987</xdr:colOff>
      <xdr:row>1</xdr:row>
      <xdr:rowOff>712630</xdr:rowOff>
    </xdr:to>
    <xdr:sp macro="" textlink="">
      <xdr:nvSpPr>
        <xdr:cNvPr id="7" name="TextBox 6">
          <a:extLst>
            <a:ext uri="{FF2B5EF4-FFF2-40B4-BE49-F238E27FC236}">
              <a16:creationId xmlns:a16="http://schemas.microsoft.com/office/drawing/2014/main" id="{4357BE1A-B9A4-44C2-BFC0-97F62D67C11A}"/>
            </a:ext>
          </a:extLst>
        </xdr:cNvPr>
        <xdr:cNvSpPr txBox="1"/>
      </xdr:nvSpPr>
      <xdr:spPr>
        <a:xfrm>
          <a:off x="12954000" y="662609"/>
          <a:ext cx="201285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1489579</xdr:colOff>
      <xdr:row>2</xdr:row>
      <xdr:rowOff>109364</xdr:rowOff>
    </xdr:to>
    <xdr:pic>
      <xdr:nvPicPr>
        <xdr:cNvPr id="3" name="Picture 2">
          <a:extLst>
            <a:ext uri="{FF2B5EF4-FFF2-40B4-BE49-F238E27FC236}">
              <a16:creationId xmlns:a16="http://schemas.microsoft.com/office/drawing/2014/main" id="{C0387D32-7AD3-41C2-B7BA-89E75C3EBE78}"/>
            </a:ext>
          </a:extLst>
        </xdr:cNvPr>
        <xdr:cNvPicPr>
          <a:picLocks noChangeAspect="1"/>
        </xdr:cNvPicPr>
      </xdr:nvPicPr>
      <xdr:blipFill>
        <a:blip xmlns:r="http://schemas.openxmlformats.org/officeDocument/2006/relationships" r:embed="rId1"/>
        <a:stretch>
          <a:fillRect/>
        </a:stretch>
      </xdr:blipFill>
      <xdr:spPr>
        <a:xfrm>
          <a:off x="662940" y="175260"/>
          <a:ext cx="3417439" cy="1115204"/>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7" xr16:uid="{454FFEF7-887B-4C4E-9CA8-E5F8E9897345}" autoFormatId="16" applyNumberFormats="0" applyBorderFormats="0" applyFontFormats="0" applyPatternFormats="0" applyAlignmentFormats="0" applyWidthHeightFormats="0">
  <queryTableRefresh nextId="10">
    <queryTableFields count="9">
      <queryTableField id="1" name="Topic" tableColumnId="1"/>
      <queryTableField id="2" name="Practice" tableColumnId="2"/>
      <queryTableField id="3" name="Standards of good practice" tableColumnId="3"/>
      <queryTableField id="4" name="Current Status" tableColumnId="4"/>
      <queryTableField id="5" name="Target Status" tableColumnId="5"/>
      <queryTableField id="6" name="Responsible" tableColumnId="6"/>
      <queryTableField id="7" name="Follow-Up Actions" tableColumnId="7"/>
      <queryTableField id="8" name="Comments" tableColumnId="8"/>
      <queryTableField id="9" name="Relevant Document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9F54B1-FF2C-4C33-BAED-9AD3B0BC9E3E}" name="Follow_Up_Actions" displayName="Follow_Up_Actions" ref="B7:J8" tableType="queryTable" insertRow="1" totalsRowShown="0" headerRowDxfId="130" dataDxfId="129">
  <tableColumns count="9">
    <tableColumn id="1" xr3:uid="{04AC4979-89D3-4F2E-B846-AB75283F4B43}" uniqueName="1" name="Topic" queryTableFieldId="1" dataDxfId="128"/>
    <tableColumn id="2" xr3:uid="{024791A7-5DAB-454A-B427-4EC6F05A8055}" uniqueName="2" name="Practice" queryTableFieldId="2" dataDxfId="127"/>
    <tableColumn id="3" xr3:uid="{DB7FB0F7-41E4-4831-BBAA-45189BC5A368}" uniqueName="3" name="Standards of good practice" queryTableFieldId="3" dataDxfId="126"/>
    <tableColumn id="4" xr3:uid="{CE9B607F-94AC-4773-8FC3-3C484AD960E0}" uniqueName="4" name="Current Status" queryTableFieldId="4" dataDxfId="125"/>
    <tableColumn id="5" xr3:uid="{8753C85E-8AC6-4EA3-9C34-D563489AE36F}" uniqueName="5" name="Target Status" queryTableFieldId="5" dataDxfId="124"/>
    <tableColumn id="6" xr3:uid="{F53A801D-CD60-4C1D-9A35-25A081D57EB9}" uniqueName="6" name="Responsible" queryTableFieldId="6" dataDxfId="123"/>
    <tableColumn id="7" xr3:uid="{32270AD6-DA86-4D53-84F0-AD8A15540F50}" uniqueName="7" name="Follow-Up Actions" queryTableFieldId="7" dataDxfId="122"/>
    <tableColumn id="8" xr3:uid="{0538EC26-C1A0-4EFB-A9E8-1A68318F8A00}" uniqueName="8" name="Comments" queryTableFieldId="8" dataDxfId="121"/>
    <tableColumn id="9" xr3:uid="{FECBB0D6-E781-486A-824F-6391662D3889}" uniqueName="9" name="Relevant Documents" queryTableFieldId="9" dataDxfId="1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F302EB-BBF5-4021-A533-18F414F290E9}" name="GeneralPolicies" displayName="GeneralPolicies" ref="B7:I24" totalsRowShown="0" headerRowDxfId="119" dataDxfId="118" tableBorderDxfId="117">
  <tableColumns count="8">
    <tableColumn id="1" xr3:uid="{C2D62A6B-2148-48F1-803E-787380632842}" name="Practice" dataDxfId="116"/>
    <tableColumn id="2" xr3:uid="{BB5BC101-9FC2-4542-986D-BDC45524FBCD}" name="Good practice description" dataDxfId="115"/>
    <tableColumn id="3" xr3:uid="{ADA61083-6352-4B56-8D63-DCC50FE8DE2A}" name="Current Status" dataDxfId="114"/>
    <tableColumn id="4" xr3:uid="{84330CCF-B704-4398-83C2-14B5782AA5FC}" name="Target Status" dataDxfId="113"/>
    <tableColumn id="5" xr3:uid="{14DCE921-0034-4792-83AA-4B782793D8A3}" name="Follow-Up Actions" dataDxfId="112"/>
    <tableColumn id="6" xr3:uid="{CD17B825-F938-4A9C-A5A3-238915187805}" name="Comments" dataDxfId="111"/>
    <tableColumn id="7" xr3:uid="{E96C1522-B328-4F98-8B1A-09C87CE2FFB7}" name="Responsible" dataDxfId="110"/>
    <tableColumn id="8" xr3:uid="{C26576B6-E6FA-4A45-8C0C-46CBC418B583}" name="Relevant Documents" dataDxfId="10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C5180B0-ED29-4715-A327-5F7F5862F56A}" name="Disclosure" displayName="Disclosure" ref="B7:I15" totalsRowShown="0" headerRowDxfId="108" dataDxfId="107" tableBorderDxfId="106">
  <tableColumns count="8">
    <tableColumn id="1" xr3:uid="{2CF38C78-7255-44D5-A228-D95DEEF6327A}" name="Practice" dataDxfId="105"/>
    <tableColumn id="2" xr3:uid="{6E97C015-EFAF-4C75-A7F7-06F76E9E41B2}" name="Good practice description" dataDxfId="104"/>
    <tableColumn id="3" xr3:uid="{6EF4CB16-8D9A-4309-AA8E-843D7BEBEA44}" name="Current Status" dataDxfId="103"/>
    <tableColumn id="4" xr3:uid="{30531FB3-D40D-4D62-8E40-E6CD2D78121B}" name="Target Status" dataDxfId="102"/>
    <tableColumn id="5" xr3:uid="{BA165169-B658-4B25-B8EB-891D64A4E055}" name="Follow-Up Actions" dataDxfId="101"/>
    <tableColumn id="6" xr3:uid="{296CD48D-714A-455F-817D-EE1C867ED8D5}" name="Comments" dataDxfId="100"/>
    <tableColumn id="7" xr3:uid="{23F4255B-9342-4F4A-AD55-6CC02488472B}" name="Responsible" dataDxfId="99"/>
    <tableColumn id="8" xr3:uid="{E459947F-F151-4AA5-9CCB-FFF25B606912}" name="Relevant Documents" dataDxfId="9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21502F-C380-46B7-9130-E3821B0BEC18}" name="HumanRights" displayName="HumanRights" ref="B7:I17" totalsRowShown="0" headerRowDxfId="97" dataDxfId="96" tableBorderDxfId="95">
  <tableColumns count="8">
    <tableColumn id="1" xr3:uid="{CB3FF05C-ECB7-4E4B-AE3C-661208B98237}" name="Practice" dataDxfId="94"/>
    <tableColumn id="2" xr3:uid="{E83E9E48-C3D8-442A-8529-19F61887CC95}" name="Good practice description" dataDxfId="93"/>
    <tableColumn id="3" xr3:uid="{BB58D677-FBA8-435F-96BA-9B4C2EB413EF}" name="Current Status" dataDxfId="92"/>
    <tableColumn id="4" xr3:uid="{AD181BC3-FE78-45DF-A344-4A21742BE895}" name="Target Status" dataDxfId="91"/>
    <tableColumn id="5" xr3:uid="{913794E2-A134-4947-8AA8-1F29213553B2}" name="Follow-Up Actions" dataDxfId="90"/>
    <tableColumn id="6" xr3:uid="{04D739B7-AFA3-46B5-ADC1-0EAF1D36A11D}" name="Comments" dataDxfId="89"/>
    <tableColumn id="7" xr3:uid="{8BA7BD34-BF56-4EE2-AF08-0D9196264F53}" name="Responsible" dataDxfId="88"/>
    <tableColumn id="8" xr3:uid="{462A7700-48FB-4AFF-9EF5-2438E7992C8B}" name="Relevant Documents" dataDxfId="8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1FD5F2-29AB-4A52-9A97-5397A091AD41}" name="Employment" displayName="Employment" ref="B7:I23" totalsRowShown="0" headerRowDxfId="86" dataDxfId="85" tableBorderDxfId="84">
  <tableColumns count="8">
    <tableColumn id="1" xr3:uid="{DA882D2C-197F-4B64-8EE5-F28690A18398}" name="Practice" dataDxfId="83"/>
    <tableColumn id="2" xr3:uid="{D38E7143-ABC5-4C65-8754-9A20E8E855CD}" name="Good practice description" dataDxfId="82"/>
    <tableColumn id="3" xr3:uid="{35622BBE-5D22-4F48-9779-514C785B34CB}" name="Current Status" dataDxfId="81"/>
    <tableColumn id="4" xr3:uid="{D7F06C2A-DF46-4E5B-A46C-5352C4BD21F4}" name="Target Status" dataDxfId="80"/>
    <tableColumn id="5" xr3:uid="{CA63B16E-414A-43D3-AD13-02D31EF23D8F}" name="Follow-Up Actions" dataDxfId="79"/>
    <tableColumn id="6" xr3:uid="{AEAE5863-29C1-4DFB-9034-11F04E6AE814}" name="Comments" dataDxfId="78"/>
    <tableColumn id="7" xr3:uid="{2310626B-0D79-4A48-B7CE-C7885584D6EE}" name="Responsible" dataDxfId="77"/>
    <tableColumn id="8" xr3:uid="{8908E30C-389D-4B63-B0AF-E35DEA3E388A}" name="Relevant Documents" dataDxfId="7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65372A-9586-4A3F-8526-D03392868437}" name="Environment" displayName="Environment" ref="B7:I21" totalsRowShown="0" headerRowDxfId="75" dataDxfId="74" tableBorderDxfId="73">
  <tableColumns count="8">
    <tableColumn id="1" xr3:uid="{2A0E2F36-EB99-47F9-ADD4-8A81EA978CB2}" name="Practice" dataDxfId="72"/>
    <tableColumn id="2" xr3:uid="{71888ED2-7E37-4B9E-B0E4-D59307937517}" name="Good practice description" dataDxfId="71"/>
    <tableColumn id="3" xr3:uid="{96CE4DA6-4D3C-4318-8683-0C3D2B949788}" name="Current Status" dataDxfId="70"/>
    <tableColumn id="4" xr3:uid="{F9CCCBFF-DCDA-457E-AE60-48FA33663287}" name="Target Status" dataDxfId="69"/>
    <tableColumn id="5" xr3:uid="{73BFDC99-7B4B-4B7A-AB90-F746B9A24489}" name="Follow-Up Actions" dataDxfId="68"/>
    <tableColumn id="6" xr3:uid="{4A3A8DED-6345-43F6-9108-1377BA9F4423}" name="Comments" dataDxfId="67"/>
    <tableColumn id="7" xr3:uid="{656E5DF7-307C-48CB-AA05-335F730077A3}" name="Responsible" dataDxfId="66"/>
    <tableColumn id="8" xr3:uid="{21ADD081-1E17-42D3-938E-804DB32FA4A1}" name="Relevant Documents" dataDxfId="6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3F6D7F-8FE9-4724-B8ED-7D7DE143F39F}" name="BriberyCorruption" displayName="BriberyCorruption" ref="B7:I20" totalsRowShown="0" headerRowDxfId="64" dataDxfId="63" tableBorderDxfId="62">
  <tableColumns count="8">
    <tableColumn id="1" xr3:uid="{53EAA282-C90A-485E-9A14-7CF71A670353}" name="Practice" dataDxfId="61"/>
    <tableColumn id="2" xr3:uid="{36020A20-AA2F-4516-8951-CF514EBA8B57}" name="Good practice description" dataDxfId="60"/>
    <tableColumn id="3" xr3:uid="{E6B686A7-8522-4D14-A716-80840211C33F}" name="Current Status" dataDxfId="59"/>
    <tableColumn id="4" xr3:uid="{75363717-7A90-44C8-97B1-167437585083}" name="Target Status" dataDxfId="58"/>
    <tableColumn id="5" xr3:uid="{644B4B19-1B0B-496E-A26C-AC19E6077442}" name="Follow-Up Actions" dataDxfId="57"/>
    <tableColumn id="6" xr3:uid="{D0283657-5D11-4A58-980C-17A281D10A5C}" name="Comments" dataDxfId="56"/>
    <tableColumn id="7" xr3:uid="{A7F7AC0B-575F-4D22-9237-C03411717692}" name="Responsible" dataDxfId="55"/>
    <tableColumn id="8" xr3:uid="{EDAC6F67-4BFF-4B63-ABB2-9454A5E6E1F3}" name="Relevant Documents" dataDxfId="5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039BF5E-9D10-44FB-B201-239F8F917480}" name="ConsumerInterests" displayName="ConsumerInterests" ref="B7:I16" totalsRowShown="0" headerRowDxfId="53" dataDxfId="52" tableBorderDxfId="51">
  <tableColumns count="8">
    <tableColumn id="1" xr3:uid="{EBDCC60C-1C15-41AB-8CE0-4A0FFAEA16A5}" name="Practice" dataDxfId="50"/>
    <tableColumn id="2" xr3:uid="{DEA96D70-8B5C-401D-97C0-D33FBEE87A78}" name="Good practice description" dataDxfId="49"/>
    <tableColumn id="3" xr3:uid="{631D9B0D-A204-424D-A368-30EA9AEEB4AA}" name="Current Status" dataDxfId="48"/>
    <tableColumn id="4" xr3:uid="{CEF13180-673D-451B-92D3-0294242DAF04}" name="Target Status" dataDxfId="47"/>
    <tableColumn id="5" xr3:uid="{3FE91F01-20D5-4BDA-9555-35857414B3B3}" name="Follow-Up Actions" dataDxfId="46"/>
    <tableColumn id="6" xr3:uid="{FED65EEE-5BB7-450B-8E94-E4D04DECB4DC}" name="Comments" dataDxfId="45"/>
    <tableColumn id="7" xr3:uid="{24135531-64C1-4924-B6B5-979B4B7E9199}" name="Responsible" dataDxfId="44"/>
    <tableColumn id="8" xr3:uid="{8522C11A-BCC6-4B43-BC89-D09AFC0F6660}" name="Relevant Documents" dataDxfId="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1C89BD-B39E-4DA0-A377-119248E87042}" name="ScienceTechInnovation" displayName="ScienceTechInnovation" ref="B7:I17" totalsRowShown="0" headerRowDxfId="42" dataDxfId="41" tableBorderDxfId="40">
  <tableColumns count="8">
    <tableColumn id="1" xr3:uid="{2F4056A7-C9AE-4B85-9B0B-8A9A0CA39E60}" name="Practice" dataDxfId="39"/>
    <tableColumn id="2" xr3:uid="{98E007E3-F170-4A24-BE34-1BE90BAF5E4C}" name="Good practice description" dataDxfId="38"/>
    <tableColumn id="3" xr3:uid="{CF0CD05F-DFFA-4440-A2F7-E1E9E25B9E71}" name="Current Status" dataDxfId="37"/>
    <tableColumn id="4" xr3:uid="{3C8FFE68-6B40-426B-883F-7E1632804C92}" name="Target Status" dataDxfId="36"/>
    <tableColumn id="5" xr3:uid="{6EA74C5E-352A-430E-9DC2-87C6ADC120C0}" name="Follow-Up Actions" dataDxfId="35"/>
    <tableColumn id="6" xr3:uid="{96E05EAD-1C31-4DD4-BAE7-C197E55EAAFB}" name="Comments" dataDxfId="34"/>
    <tableColumn id="7" xr3:uid="{9777F399-9A9D-40E8-992E-AA605CE55C83}" name="Responsible" dataDxfId="33"/>
    <tableColumn id="8" xr3:uid="{5248FD4C-CE55-4D93-9AC2-E16BE6116C36}" name="Relevant Documents" dataDxfId="3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12DBF11-7DA8-4F5F-93F7-72C417471404}" name="Competition" displayName="Competition" ref="B7:I12" totalsRowShown="0" headerRowDxfId="31" dataDxfId="30" tableBorderDxfId="29">
  <tableColumns count="8">
    <tableColumn id="1" xr3:uid="{7503B7B3-F006-425B-8059-277396E9EA3D}" name="Practice" dataDxfId="28"/>
    <tableColumn id="2" xr3:uid="{20F139DD-710D-43BD-8DBD-B32D814C2A72}" name="Good practice description" dataDxfId="27"/>
    <tableColumn id="3" xr3:uid="{CC1CB9BC-84EC-44B2-AC46-BE59D2BF3DBD}" name="Current Status" dataDxfId="26"/>
    <tableColumn id="4" xr3:uid="{C7247DBC-E1C2-4E4F-9D9E-6629E4D53A39}" name="Target Status" dataDxfId="25"/>
    <tableColumn id="5" xr3:uid="{38A245AF-9277-4796-9493-35CBBF48713E}" name="Follow-Up Actions" dataDxfId="24"/>
    <tableColumn id="6" xr3:uid="{968ED758-3869-47BF-ABA2-9049EAA97FA0}" name="Comments" dataDxfId="23"/>
    <tableColumn id="7" xr3:uid="{EB8BA222-09D9-44ED-99A9-D6C36D0F1459}" name="Responsible" dataDxfId="22"/>
    <tableColumn id="8" xr3:uid="{1F6383BE-BDB2-481F-993C-A9CDAF378411}" name="Relevant Documents" dataDxfId="2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6B64E07-CED6-4647-95EE-1B78EE8A2A1D}" name="Taxation" displayName="Taxation" ref="B7:I11" totalsRowShown="0" headerRowDxfId="20" dataDxfId="19" tableBorderDxfId="18">
  <tableColumns count="8">
    <tableColumn id="1" xr3:uid="{5661453B-A0B9-46E4-B1A3-71C4F4AFB8FE}" name="Practice" dataDxfId="17"/>
    <tableColumn id="2" xr3:uid="{011AC088-3A07-4806-BF70-4597D1E776D2}" name="Good practice description" dataDxfId="16"/>
    <tableColumn id="3" xr3:uid="{886EA0C2-5A35-4E61-A8E8-29006532900A}" name="Current Status" dataDxfId="15"/>
    <tableColumn id="4" xr3:uid="{C094761E-5AFF-4875-AC68-951DC64EE2D8}" name="Target Status" dataDxfId="14"/>
    <tableColumn id="5" xr3:uid="{05C7470E-32D1-421A-8C6C-0A87C2DFF071}" name="Follow-Up Actions" dataDxfId="13"/>
    <tableColumn id="6" xr3:uid="{5A82215C-EB96-424A-8609-24385A1D954D}" name="Comments" dataDxfId="12"/>
    <tableColumn id="7" xr3:uid="{58D1E8E9-0877-4A84-8A35-C7633720268A}" name="Responsible" dataDxfId="11"/>
    <tableColumn id="8" xr3:uid="{0B7C13E4-E966-4169-B6DD-AB2DB3D01D8B}" name="Relevant Documents" dataDxfId="10"/>
  </tableColumns>
  <tableStyleInfo showFirstColumn="0" showLastColumn="0" showRowStripes="1" showColumnStripes="0"/>
</table>
</file>

<file path=xl/theme/theme1.xml><?xml version="1.0" encoding="utf-8"?>
<a:theme xmlns:a="http://schemas.openxmlformats.org/drawingml/2006/main" name="ThemeKPMG">
  <a:themeElements>
    <a:clrScheme name="KPMG_MAR">
      <a:dk1>
        <a:srgbClr val="000000"/>
      </a:dk1>
      <a:lt1>
        <a:srgbClr val="FFFFFF"/>
      </a:lt1>
      <a:dk2>
        <a:srgbClr val="00338D"/>
      </a:dk2>
      <a:lt2>
        <a:srgbClr val="E5E5E5"/>
      </a:lt2>
      <a:accent1>
        <a:srgbClr val="1E49E2"/>
      </a:accent1>
      <a:accent2>
        <a:srgbClr val="00338D"/>
      </a:accent2>
      <a:accent3>
        <a:srgbClr val="0C233C"/>
      </a:accent3>
      <a:accent4>
        <a:srgbClr val="00B8F5"/>
      </a:accent4>
      <a:accent5>
        <a:srgbClr val="7213EA"/>
      </a:accent5>
      <a:accent6>
        <a:srgbClr val="FD349C"/>
      </a:accent6>
      <a:hlink>
        <a:srgbClr val="00B8F5"/>
      </a:hlink>
      <a:folHlink>
        <a:srgbClr val="098E7E"/>
      </a:folHlink>
    </a:clrScheme>
    <a:fontScheme name="Custom 49">
      <a:majorFont>
        <a:latin typeface="KPMG Bold"/>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accent1"/>
          </a:solidFill>
        </a:ln>
      </a:spPr>
      <a:bodyPr lIns="54610" tIns="54610" rIns="54610" bIns="54610" rtlCol="0" anchor="ctr"/>
      <a:lstStyle>
        <a:defPPr algn="l">
          <a:defRPr sz="15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accent3"/>
          </a:solidFill>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nchor="t" anchorCtr="0">
        <a:noAutofit/>
      </a:bodyPr>
      <a:lstStyle>
        <a:defPPr algn="l">
          <a:spcAft>
            <a:spcPts val="600"/>
          </a:spcAft>
          <a:defRPr sz="1500" b="1" dirty="0" smtClean="0">
            <a:solidFill>
              <a:schemeClr val="tx2"/>
            </a:solidFill>
          </a:defRPr>
        </a:defPPr>
      </a:lstStyle>
    </a:txDef>
  </a:objectDefaults>
  <a:extraClrSchemeLst/>
  <a:custClrLst>
    <a:custClr name="KPMG Blue">
      <a:srgbClr val="00338D"/>
    </a:custClr>
    <a:custClr name="Medium Blue">
      <a:srgbClr val="005EB8"/>
    </a:custClr>
    <a:custClr name="Light Blue">
      <a:srgbClr val="0091DA"/>
    </a:custClr>
    <a:custClr name="Violet">
      <a:srgbClr val="483698"/>
    </a:custClr>
    <a:custClr name="Purple">
      <a:srgbClr val="470A68"/>
    </a:custClr>
    <a:custClr name="Light Purple">
      <a:srgbClr val="6D2077"/>
    </a:custClr>
    <a:custClr name="Green">
      <a:srgbClr val="00A3A1"/>
    </a:custClr>
    <a:custClr name="Dark Green">
      <a:srgbClr val="009A44"/>
    </a:custClr>
    <a:custClr name="Light Green">
      <a:srgbClr val="43B02A"/>
    </a:custClr>
    <a:custClr name="Yellow">
      <a:srgbClr val="EAAA00"/>
    </a:custClr>
    <a:custClr name="Orange">
      <a:srgbClr val="F68D2E"/>
    </a:custClr>
    <a:custClr name="Red ">
      <a:srgbClr val="BC204B"/>
    </a:custClr>
    <a:custClr name="Pink">
      <a:srgbClr val="C6007E"/>
    </a:custClr>
    <a:custClr name="Dark Brown">
      <a:srgbClr val="753F19"/>
    </a:custClr>
    <a:custClr name="Light Brown">
      <a:srgbClr val="9B642E"/>
    </a:custClr>
    <a:custClr name="Olive">
      <a:srgbClr val="9D9375"/>
    </a:custClr>
    <a:custClr name="Beige">
      <a:srgbClr val="E3BC9F"/>
    </a:custClr>
    <a:custClr name="Light Pink">
      <a:srgbClr val="E36877"/>
    </a:custClr>
  </a:custClrLst>
  <a:extLst>
    <a:ext uri="{05A4C25C-085E-4340-85A3-A5531E510DB2}">
      <thm15:themeFamily xmlns:thm15="http://schemas.microsoft.com/office/thememl/2012/main" name="ThemeKPMG" id="{4904A26A-AFEF-4EED-9330-CFDE304B6B53}" vid="{D98566F5-0EF4-4619-BC83-19DB588A84C8}"/>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ponsiblebusiness.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esponsiblebusiness.no/"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8586-2387-45A7-B3C4-04106FF5B964}">
  <sheetPr codeName="Sheet1">
    <tabColor rgb="FFF8C641"/>
    <pageSetUpPr autoPageBreaks="0"/>
  </sheetPr>
  <dimension ref="B1:XFD16"/>
  <sheetViews>
    <sheetView showGridLines="0" tabSelected="1" zoomScale="90" zoomScaleNormal="90" zoomScalePageLayoutView="80" workbookViewId="0">
      <selection activeCell="A4" sqref="A4"/>
    </sheetView>
  </sheetViews>
  <sheetFormatPr defaultColWidth="8.58203125" defaultRowHeight="14"/>
  <cols>
    <col min="1" max="1" width="8.58203125" style="10"/>
    <col min="2" max="2" width="21.5" style="10" customWidth="1"/>
    <col min="3" max="3" width="59.83203125" style="10" customWidth="1"/>
    <col min="4" max="4" width="124.33203125" style="10" customWidth="1"/>
    <col min="5" max="9" width="8.58203125" style="10"/>
    <col min="10" max="10" width="6.75" style="10" customWidth="1"/>
    <col min="11" max="11" width="50.58203125" style="10" customWidth="1"/>
    <col min="12" max="16384" width="8.58203125" style="10"/>
  </cols>
  <sheetData>
    <row r="1" spans="2:16384" s="9" customFormat="1" ht="35" customHeight="1">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pans="2:16384" s="9" customFormat="1" ht="80" customHeight="1">
      <c r="B2" s="129" t="s">
        <v>0</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c r="XFD2" s="10"/>
    </row>
    <row r="3" spans="2:16384" ht="14.65" customHeight="1"/>
    <row r="4" spans="2:16384" ht="20">
      <c r="B4" s="30" t="s">
        <v>1</v>
      </c>
      <c r="C4" s="30"/>
      <c r="D4" s="31"/>
    </row>
    <row r="5" spans="2:16384" ht="14.65" customHeight="1">
      <c r="B5" s="11"/>
    </row>
    <row r="6" spans="2:16384" ht="184" customHeight="1">
      <c r="B6" s="12"/>
    </row>
    <row r="7" spans="2:16384" ht="49.5" customHeight="1">
      <c r="B7" s="13"/>
      <c r="C7" s="13"/>
      <c r="D7" s="13"/>
      <c r="E7" s="127"/>
    </row>
    <row r="8" spans="2:16384" ht="409.5" customHeight="1">
      <c r="B8" s="14"/>
      <c r="C8" s="14"/>
      <c r="D8" s="14"/>
      <c r="F8" s="126"/>
    </row>
    <row r="9" spans="2:16384" ht="69" customHeight="1"/>
    <row r="10" spans="2:16384" ht="29.25" customHeight="1" thickBot="1"/>
    <row r="11" spans="2:16384" ht="27" customHeight="1" thickBot="1">
      <c r="B11" s="154" t="s">
        <v>2</v>
      </c>
      <c r="C11" s="155" t="s">
        <v>3</v>
      </c>
      <c r="D11" s="156" t="s">
        <v>4</v>
      </c>
    </row>
    <row r="12" spans="2:16384" ht="21" customHeight="1" thickBot="1">
      <c r="B12" s="157" t="s">
        <v>5</v>
      </c>
      <c r="C12" s="158" t="s">
        <v>6</v>
      </c>
      <c r="D12" s="159"/>
    </row>
    <row r="13" spans="2:16384" ht="32" thickTop="1" thickBot="1">
      <c r="B13" s="160" t="s">
        <v>7</v>
      </c>
      <c r="C13" s="161" t="s">
        <v>8</v>
      </c>
      <c r="D13" s="162" t="s">
        <v>9</v>
      </c>
    </row>
    <row r="14" spans="2:16384" ht="64.5" customHeight="1" thickTop="1" thickBot="1">
      <c r="B14" s="163" t="s">
        <v>10</v>
      </c>
      <c r="C14" s="161" t="s">
        <v>11</v>
      </c>
      <c r="D14" s="162" t="s">
        <v>12</v>
      </c>
    </row>
    <row r="15" spans="2:16384" ht="94" thickTop="1" thickBot="1">
      <c r="B15" s="164" t="s">
        <v>13</v>
      </c>
      <c r="C15" s="161" t="s">
        <v>14</v>
      </c>
      <c r="D15" s="162" t="s">
        <v>15</v>
      </c>
    </row>
    <row r="16" spans="2:16384" ht="140.5" thickTop="1" thickBot="1">
      <c r="B16" s="165" t="s">
        <v>16</v>
      </c>
      <c r="C16" s="166" t="s">
        <v>17</v>
      </c>
      <c r="D16" s="167" t="s">
        <v>18</v>
      </c>
    </row>
  </sheetData>
  <sheetProtection sheet="1" objects="1" scenarios="1" formatCells="0" formatColumns="0" formatRows="0"/>
  <hyperlinks>
    <hyperlink ref="B2" r:id="rId1" xr:uid="{9BE4DC5F-1DEB-47AA-90D8-CD86617543C4}"/>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6773-EBEB-4816-A265-7F9621F9CADC}">
  <sheetPr codeName="Sheet2">
    <tabColor theme="3" tint="0.59999389629810485"/>
  </sheetPr>
  <dimension ref="A1:N56"/>
  <sheetViews>
    <sheetView zoomScale="90" zoomScaleNormal="90" workbookViewId="0">
      <selection activeCell="A3" sqref="A3"/>
    </sheetView>
  </sheetViews>
  <sheetFormatPr defaultColWidth="9" defaultRowHeight="14"/>
  <cols>
    <col min="1" max="1" width="9" style="51"/>
    <col min="2" max="2" width="21.58203125" style="51" customWidth="1"/>
    <col min="3" max="3" width="21.5" style="51" customWidth="1"/>
    <col min="4" max="4" width="20.08203125" style="51" customWidth="1"/>
    <col min="5" max="5" width="22.58203125" style="51" customWidth="1"/>
    <col min="6" max="6" width="21.08203125" style="51" customWidth="1"/>
    <col min="7" max="7" width="73.5" style="51" customWidth="1"/>
    <col min="8" max="8" width="23.83203125" style="51" customWidth="1"/>
    <col min="9" max="9" width="104.58203125" style="51" customWidth="1"/>
    <col min="10" max="10" width="16.58203125" style="51" customWidth="1"/>
    <col min="11" max="11" width="98.08203125" style="51" customWidth="1"/>
    <col min="12" max="12" width="20.75" style="51" customWidth="1"/>
    <col min="13" max="13" width="93.33203125" style="51" customWidth="1"/>
    <col min="14" max="14" width="18.25" style="51" customWidth="1"/>
    <col min="15" max="16" width="9" style="51"/>
    <col min="17" max="17" width="14.25" style="51" customWidth="1"/>
    <col min="18" max="18" width="19.33203125" style="51" customWidth="1"/>
    <col min="19" max="19" width="15.58203125" style="51" customWidth="1"/>
    <col min="20" max="16384" width="9" style="51"/>
  </cols>
  <sheetData>
    <row r="1" spans="1:14" s="39" customFormat="1" ht="48" customHeight="1">
      <c r="A1" s="9"/>
      <c r="B1" s="9"/>
      <c r="C1" s="9"/>
      <c r="D1" s="9"/>
      <c r="E1" s="9"/>
      <c r="F1" s="9"/>
      <c r="G1" s="9"/>
      <c r="H1" s="9"/>
      <c r="I1" s="9"/>
      <c r="J1" s="51"/>
      <c r="K1" s="51"/>
      <c r="L1" s="51"/>
      <c r="M1" s="51"/>
      <c r="N1" s="51"/>
    </row>
    <row r="2" spans="1:14" ht="50" customHeight="1">
      <c r="A2" s="9"/>
      <c r="B2" s="129" t="s">
        <v>0</v>
      </c>
      <c r="C2" s="9"/>
      <c r="D2" s="9"/>
      <c r="E2" s="9"/>
      <c r="F2" s="9"/>
      <c r="G2" s="9"/>
      <c r="H2" s="9"/>
      <c r="I2" s="9"/>
    </row>
    <row r="4" spans="1:14" ht="20">
      <c r="B4" s="168" t="s">
        <v>19</v>
      </c>
      <c r="C4" s="168"/>
      <c r="D4" s="168"/>
      <c r="E4" s="168"/>
      <c r="F4" s="168"/>
      <c r="G4" s="168"/>
      <c r="H4" s="168"/>
      <c r="I4" s="168"/>
    </row>
    <row r="6" spans="1:14" ht="99.65" customHeight="1">
      <c r="B6" s="103"/>
      <c r="C6" s="81"/>
      <c r="D6" s="81"/>
      <c r="E6" s="81"/>
      <c r="F6" s="81"/>
      <c r="G6" s="81"/>
      <c r="H6" s="81"/>
    </row>
    <row r="7" spans="1:14">
      <c r="B7" s="103"/>
      <c r="C7" s="81"/>
      <c r="D7" s="81"/>
      <c r="E7" s="81"/>
      <c r="F7" s="81"/>
      <c r="G7" s="81"/>
      <c r="H7" s="81"/>
    </row>
    <row r="8" spans="1:14" ht="25.15" customHeight="1">
      <c r="B8" s="169" t="s">
        <v>20</v>
      </c>
      <c r="C8" s="170"/>
      <c r="D8" s="170"/>
      <c r="E8" s="170"/>
      <c r="F8" s="81"/>
      <c r="G8" s="81"/>
      <c r="H8" s="81"/>
    </row>
    <row r="9" spans="1:14" ht="25.15" customHeight="1">
      <c r="B9" s="171" t="s">
        <v>21</v>
      </c>
      <c r="C9" s="171"/>
      <c r="D9" s="171" t="s">
        <v>22</v>
      </c>
      <c r="E9" s="171"/>
      <c r="F9" s="81"/>
      <c r="G9" s="81"/>
      <c r="H9" s="81"/>
    </row>
    <row r="10" spans="1:14" ht="24.65" customHeight="1">
      <c r="B10" s="172" t="str">
        <f>IFERROR('Back-End'!E31, "")</f>
        <v/>
      </c>
      <c r="C10" s="172"/>
      <c r="D10" s="172" t="str">
        <f>IFERROR('Back-End'!F31, "")</f>
        <v/>
      </c>
      <c r="E10" s="172"/>
    </row>
    <row r="11" spans="1:14" ht="21" customHeight="1">
      <c r="B11" s="105"/>
      <c r="C11" s="105"/>
      <c r="D11" s="88"/>
    </row>
    <row r="12" spans="1:14">
      <c r="B12" s="90"/>
      <c r="C12" s="90"/>
      <c r="D12" s="88"/>
    </row>
    <row r="13" spans="1:14">
      <c r="B13" s="90"/>
      <c r="C13" s="90"/>
      <c r="D13" s="88"/>
    </row>
    <row r="14" spans="1:14">
      <c r="I14" s="8"/>
    </row>
    <row r="15" spans="1:14" ht="24" customHeight="1">
      <c r="B15" s="84"/>
      <c r="C15" s="86"/>
      <c r="D15" s="86"/>
      <c r="E15" s="85"/>
      <c r="F15" s="85"/>
      <c r="I15" s="104" t="s">
        <v>23</v>
      </c>
    </row>
    <row r="16" spans="1:14" ht="18" customHeight="1">
      <c r="B16" s="84"/>
      <c r="C16" s="86"/>
      <c r="D16" s="86"/>
      <c r="E16" s="85"/>
      <c r="F16" s="85"/>
      <c r="I16" s="110" t="s">
        <v>24</v>
      </c>
    </row>
    <row r="17" spans="2:9">
      <c r="B17" s="84"/>
      <c r="C17" s="86"/>
      <c r="D17" s="86"/>
      <c r="E17" s="85"/>
      <c r="F17" s="85"/>
      <c r="I17" s="8"/>
    </row>
    <row r="18" spans="2:9">
      <c r="B18" s="84"/>
      <c r="C18" s="86"/>
      <c r="D18" s="86"/>
      <c r="E18" s="85"/>
      <c r="F18" s="85"/>
    </row>
    <row r="19" spans="2:9">
      <c r="B19" s="84"/>
      <c r="C19" s="86"/>
      <c r="D19" s="86"/>
      <c r="E19" s="85"/>
      <c r="F19" s="85"/>
    </row>
    <row r="20" spans="2:9">
      <c r="B20" s="84"/>
      <c r="C20" s="86"/>
      <c r="D20" s="86"/>
      <c r="E20" s="85"/>
      <c r="F20" s="85"/>
    </row>
    <row r="21" spans="2:9">
      <c r="B21" s="84"/>
      <c r="C21" s="86"/>
      <c r="D21" s="86"/>
      <c r="E21" s="85"/>
      <c r="F21" s="85"/>
    </row>
    <row r="53" spans="2:9" ht="14.25" customHeight="1">
      <c r="B53" s="104"/>
      <c r="C53" s="104"/>
      <c r="D53" s="104"/>
      <c r="E53" s="104"/>
      <c r="F53" s="104"/>
      <c r="I53" s="8"/>
    </row>
    <row r="54" spans="2:9" ht="20">
      <c r="B54" s="104" t="s">
        <v>25</v>
      </c>
      <c r="C54" s="104"/>
      <c r="D54" s="104"/>
      <c r="E54" s="104"/>
      <c r="F54" s="104"/>
      <c r="I54" s="104" t="s">
        <v>26</v>
      </c>
    </row>
    <row r="55" spans="2:9" ht="14.25" customHeight="1">
      <c r="B55" s="104"/>
      <c r="C55" s="104"/>
      <c r="D55" s="104"/>
      <c r="E55" s="104"/>
      <c r="F55" s="104"/>
      <c r="I55" s="52"/>
    </row>
    <row r="56" spans="2:9" ht="20">
      <c r="B56" s="118"/>
      <c r="C56" s="118"/>
      <c r="D56" s="118"/>
      <c r="E56" s="118"/>
      <c r="F56" s="118"/>
      <c r="I56" s="52"/>
    </row>
  </sheetData>
  <sheetProtection sheet="1" objects="1" scenarios="1" formatCells="0" formatColumns="0" formatRows="0"/>
  <mergeCells count="6">
    <mergeCell ref="B4:I4"/>
    <mergeCell ref="B8:E8"/>
    <mergeCell ref="B9:C9"/>
    <mergeCell ref="B10:C10"/>
    <mergeCell ref="D9:E9"/>
    <mergeCell ref="D10:E10"/>
  </mergeCells>
  <conditionalFormatting sqref="B10 D10 B11:C13">
    <cfRule type="containsText" dxfId="9" priority="1" operator="containsText" text="Advanced">
      <formula>NOT(ISERROR(SEARCH("Advanced",B10)))</formula>
    </cfRule>
    <cfRule type="containsText" dxfId="8" priority="2" operator="containsText" text="Established">
      <formula>NOT(ISERROR(SEARCH("Established",B10)))</formula>
    </cfRule>
    <cfRule type="containsText" dxfId="7" priority="3" operator="containsText" text="Basic">
      <formula>NOT(ISERROR(SEARCH("Basic",B10)))</formula>
    </cfRule>
    <cfRule type="containsText" dxfId="6" priority="4" operator="containsText" text="Not Initiated">
      <formula>NOT(ISERROR(SEARCH("Not Initiated",B10)))</formula>
    </cfRule>
    <cfRule type="containsText" dxfId="5" priority="5" operator="containsText" text="Not Relevant">
      <formula>NOT(ISERROR(SEARCH("Not Relevant",B10)))</formula>
    </cfRule>
  </conditionalFormatting>
  <conditionalFormatting sqref="D11:D13">
    <cfRule type="colorScale" priority="7">
      <colorScale>
        <cfvo type="num" val="0"/>
        <cfvo type="num" val="0.5"/>
        <cfvo type="num" val="1"/>
        <color rgb="FFF8696B"/>
        <color rgb="FFFFEB84"/>
        <color rgb="FF63BE7B"/>
      </colorScale>
    </cfRule>
  </conditionalFormatting>
  <hyperlinks>
    <hyperlink ref="B2" r:id="rId1" xr:uid="{36E3CFED-0C43-49AF-9E28-6A04D5FE4F0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5521-9CAA-4CF9-A5BB-33EA1339CCD2}">
  <sheetPr codeName="Sheet3">
    <tabColor rgb="FFC66276"/>
    <pageSetUpPr autoPageBreaks="0"/>
  </sheetPr>
  <dimension ref="A1:AY50"/>
  <sheetViews>
    <sheetView showGridLines="0" zoomScale="90" zoomScaleNormal="90" workbookViewId="0">
      <selection activeCell="B5" sqref="B5:J5"/>
    </sheetView>
  </sheetViews>
  <sheetFormatPr defaultColWidth="8.58203125" defaultRowHeight="14"/>
  <cols>
    <col min="1" max="1" width="5.58203125" customWidth="1"/>
    <col min="2" max="2" width="5.1640625" bestFit="1" customWidth="1"/>
    <col min="3" max="3" width="7.1640625" bestFit="1" customWidth="1"/>
    <col min="4" max="4" width="22.5" bestFit="1" customWidth="1"/>
    <col min="5" max="5" width="12.33203125" bestFit="1" customWidth="1"/>
    <col min="6" max="6" width="11.5" bestFit="1" customWidth="1"/>
    <col min="7" max="7" width="10.6640625" bestFit="1" customWidth="1"/>
    <col min="8" max="8" width="15.08203125" bestFit="1" customWidth="1"/>
    <col min="9" max="9" width="9.1640625" bestFit="1" customWidth="1"/>
    <col min="10" max="10" width="17.4140625" bestFit="1" customWidth="1"/>
    <col min="11" max="11" width="81" bestFit="1" customWidth="1"/>
    <col min="12" max="12" width="19.83203125" customWidth="1"/>
    <col min="13" max="13" width="10.5" customWidth="1"/>
    <col min="14" max="14" width="43.83203125" customWidth="1"/>
    <col min="15" max="19" width="19.83203125" customWidth="1"/>
    <col min="20" max="20" width="21.08203125" customWidth="1"/>
    <col min="21" max="22" width="5.08203125" customWidth="1"/>
  </cols>
  <sheetData>
    <row r="1" spans="1:51" ht="35.25" customHeight="1">
      <c r="A1" s="8"/>
      <c r="B1" s="8"/>
      <c r="C1" s="8"/>
      <c r="D1" s="8"/>
      <c r="E1" s="8"/>
      <c r="F1" s="8"/>
      <c r="G1" s="8"/>
      <c r="H1" s="8"/>
      <c r="I1" s="8"/>
      <c r="J1" s="8"/>
    </row>
    <row r="2" spans="1:51" ht="80.25" customHeight="1">
      <c r="A2" s="8"/>
      <c r="B2" s="8"/>
      <c r="C2" s="8"/>
      <c r="D2" s="8"/>
      <c r="E2" s="8"/>
      <c r="F2" s="8"/>
      <c r="G2" s="8"/>
      <c r="H2" s="8"/>
      <c r="I2" s="8"/>
      <c r="J2" s="8"/>
    </row>
    <row r="3" spans="1:51" ht="29.25" customHeight="1"/>
    <row r="4" spans="1:51" ht="29.25" customHeight="1">
      <c r="B4" s="173" t="s">
        <v>27</v>
      </c>
      <c r="C4" s="174"/>
      <c r="D4" s="174"/>
      <c r="E4" s="174"/>
      <c r="F4" s="174"/>
      <c r="G4" s="174"/>
      <c r="H4" s="174"/>
      <c r="I4" s="174"/>
      <c r="J4" s="174"/>
      <c r="K4" s="117"/>
      <c r="L4" s="179"/>
      <c r="M4" s="179"/>
      <c r="N4" s="179"/>
      <c r="O4" s="179"/>
      <c r="P4" s="179"/>
      <c r="Q4" s="179"/>
      <c r="R4" s="179"/>
      <c r="S4" s="179"/>
      <c r="T4" s="179"/>
      <c r="U4" s="177"/>
      <c r="V4" s="177"/>
      <c r="W4" s="177"/>
      <c r="Y4" s="177"/>
      <c r="Z4" s="177"/>
      <c r="AA4" s="177"/>
    </row>
    <row r="5" spans="1:51" ht="62.15" customHeight="1">
      <c r="B5" s="175" t="s">
        <v>28</v>
      </c>
      <c r="C5" s="176"/>
      <c r="D5" s="176"/>
      <c r="E5" s="176"/>
      <c r="F5" s="176"/>
      <c r="G5" s="176"/>
      <c r="H5" s="176"/>
      <c r="I5" s="176"/>
      <c r="J5" s="176"/>
      <c r="K5" s="23"/>
      <c r="L5" s="180"/>
      <c r="M5" s="180"/>
      <c r="N5" s="180"/>
      <c r="O5" s="180"/>
      <c r="P5" s="180"/>
      <c r="Q5" s="180"/>
      <c r="R5" s="180"/>
      <c r="S5" s="180"/>
      <c r="T5" s="180"/>
      <c r="U5" s="178"/>
      <c r="V5" s="178"/>
      <c r="W5" s="178"/>
      <c r="Y5" s="178"/>
      <c r="Z5" s="178"/>
      <c r="AA5" s="178"/>
    </row>
    <row r="6" spans="1:51" ht="29.25" customHeight="1"/>
    <row r="7" spans="1:51">
      <c r="B7" s="89" t="s">
        <v>29</v>
      </c>
      <c r="C7" s="109" t="s">
        <v>30</v>
      </c>
      <c r="D7" s="109" t="s">
        <v>31</v>
      </c>
      <c r="E7" s="109" t="s">
        <v>32</v>
      </c>
      <c r="F7" s="109" t="s">
        <v>33</v>
      </c>
      <c r="G7" s="89" t="s">
        <v>34</v>
      </c>
      <c r="H7" s="109" t="s">
        <v>27</v>
      </c>
      <c r="I7" s="89" t="s">
        <v>35</v>
      </c>
      <c r="J7" s="89" t="s">
        <v>36</v>
      </c>
      <c r="L7" s="115"/>
      <c r="M7" s="116"/>
      <c r="N7" s="116"/>
      <c r="O7" s="116"/>
      <c r="P7" s="116"/>
      <c r="Q7" s="115"/>
      <c r="R7" s="116"/>
      <c r="S7" s="115"/>
      <c r="T7" s="115"/>
      <c r="U7" s="51"/>
      <c r="V7" s="51"/>
      <c r="W7" s="115"/>
      <c r="X7" s="116"/>
      <c r="Y7" s="116"/>
      <c r="Z7" s="116"/>
      <c r="AA7" s="116"/>
    </row>
    <row r="8" spans="1:51" ht="14.5" thickBot="1">
      <c r="B8" s="113"/>
      <c r="C8" s="113"/>
      <c r="D8" s="113"/>
      <c r="E8" s="113"/>
      <c r="F8" s="113"/>
      <c r="G8" s="113"/>
      <c r="H8" s="113"/>
      <c r="I8" s="113"/>
      <c r="J8" s="113"/>
      <c r="L8" s="115"/>
      <c r="M8" s="116"/>
      <c r="N8" s="116"/>
      <c r="O8" s="116"/>
      <c r="P8" s="116"/>
      <c r="Q8" s="115"/>
      <c r="R8" s="116"/>
      <c r="S8" s="115"/>
      <c r="T8" s="115"/>
      <c r="U8" s="51"/>
      <c r="V8" s="51"/>
      <c r="W8" s="115"/>
      <c r="X8" s="116"/>
      <c r="Y8" s="116"/>
      <c r="Z8" s="116"/>
      <c r="AA8" s="116"/>
    </row>
    <row r="9" spans="1:51">
      <c r="B9" s="112"/>
      <c r="C9" s="112"/>
      <c r="D9" s="112"/>
      <c r="E9" s="112"/>
      <c r="F9" s="112"/>
      <c r="G9" s="112"/>
      <c r="H9" s="112"/>
      <c r="I9" s="112"/>
      <c r="J9" s="111"/>
      <c r="L9" s="115"/>
      <c r="M9" s="116"/>
      <c r="N9" s="116"/>
      <c r="O9" s="116"/>
      <c r="P9" s="116"/>
      <c r="Q9" s="115"/>
      <c r="R9" s="116"/>
      <c r="S9" s="115"/>
      <c r="T9" s="115"/>
      <c r="U9" s="51"/>
      <c r="V9" s="51"/>
      <c r="W9" s="115"/>
      <c r="X9" s="116"/>
      <c r="Y9" s="116"/>
      <c r="Z9" s="116"/>
      <c r="AA9" s="116"/>
    </row>
    <row r="10" spans="1:51">
      <c r="B10" s="111"/>
      <c r="C10" s="111"/>
      <c r="D10" s="111"/>
      <c r="E10" s="111"/>
      <c r="F10" s="111"/>
      <c r="G10" s="111"/>
      <c r="H10" s="111"/>
      <c r="I10" s="111"/>
      <c r="J10" s="111"/>
      <c r="L10" s="115"/>
      <c r="M10" s="116"/>
      <c r="N10" s="116"/>
      <c r="O10" s="116"/>
      <c r="P10" s="116"/>
      <c r="Q10" s="115"/>
      <c r="R10" s="116"/>
      <c r="S10" s="115"/>
      <c r="T10" s="115"/>
      <c r="U10" s="51"/>
      <c r="V10" s="51"/>
      <c r="W10" s="115"/>
      <c r="X10" s="116"/>
      <c r="Y10" s="116"/>
      <c r="Z10" s="116"/>
      <c r="AA10" s="116"/>
    </row>
    <row r="11" spans="1:51">
      <c r="B11" s="111"/>
      <c r="C11" s="111"/>
      <c r="D11" s="111"/>
      <c r="E11" s="111"/>
      <c r="F11" s="111"/>
      <c r="G11" s="111"/>
      <c r="H11" s="111"/>
      <c r="I11" s="111"/>
      <c r="J11" s="111"/>
      <c r="L11" s="115"/>
      <c r="M11" s="116"/>
      <c r="N11" s="116"/>
      <c r="O11" s="116"/>
      <c r="P11" s="116"/>
      <c r="Q11" s="115"/>
      <c r="R11" s="116"/>
      <c r="S11" s="115"/>
      <c r="T11" s="115"/>
      <c r="U11" s="51"/>
      <c r="V11" s="51"/>
      <c r="W11" s="115"/>
      <c r="X11" s="116"/>
      <c r="Y11" s="116"/>
      <c r="Z11" s="116"/>
      <c r="AA11" s="116"/>
    </row>
    <row r="12" spans="1:51">
      <c r="L12" s="115"/>
      <c r="M12" s="116"/>
      <c r="N12" s="116"/>
      <c r="O12" s="116"/>
      <c r="P12" s="116"/>
      <c r="Q12" s="115"/>
      <c r="R12" s="116"/>
      <c r="S12" s="115"/>
      <c r="T12" s="115"/>
      <c r="U12" s="51"/>
      <c r="V12" s="51"/>
      <c r="W12" s="115"/>
      <c r="X12" s="116"/>
      <c r="Y12" s="116"/>
      <c r="Z12" s="116"/>
      <c r="AA12" s="116"/>
    </row>
    <row r="13" spans="1:51">
      <c r="B13" s="111"/>
      <c r="C13" s="111"/>
      <c r="D13" s="111"/>
      <c r="E13" s="111"/>
      <c r="F13" s="111"/>
      <c r="G13" s="111"/>
      <c r="H13" s="111"/>
      <c r="I13" s="111"/>
      <c r="J13" s="111"/>
      <c r="L13" s="115"/>
      <c r="M13" s="116"/>
      <c r="N13" s="116"/>
      <c r="O13" s="116"/>
      <c r="P13" s="116"/>
      <c r="Q13" s="115"/>
      <c r="R13" s="116"/>
      <c r="S13" s="115"/>
      <c r="T13" s="115"/>
      <c r="U13" s="51"/>
      <c r="V13" s="51"/>
      <c r="W13" s="115"/>
      <c r="X13" s="116"/>
      <c r="Y13" s="116"/>
      <c r="Z13" s="116"/>
      <c r="AA13" s="116"/>
    </row>
    <row r="14" spans="1:51">
      <c r="B14" s="111"/>
      <c r="C14" s="111"/>
      <c r="D14" s="111"/>
      <c r="E14" s="111"/>
      <c r="F14" s="111"/>
      <c r="G14" s="111"/>
      <c r="H14" s="111"/>
      <c r="I14" s="111"/>
      <c r="J14" s="111"/>
      <c r="L14" s="114"/>
      <c r="M14" s="114"/>
      <c r="N14" s="114"/>
      <c r="O14" s="114"/>
      <c r="P14" s="114"/>
      <c r="Q14" s="114"/>
      <c r="R14" s="114"/>
      <c r="S14" s="114"/>
      <c r="T14" s="114"/>
      <c r="U14" s="51"/>
      <c r="V14" s="51"/>
      <c r="W14" s="114"/>
      <c r="X14" s="114"/>
      <c r="Y14" s="114"/>
      <c r="Z14" s="114"/>
      <c r="AA14" s="114"/>
      <c r="AB14" s="114"/>
      <c r="AC14" s="114"/>
      <c r="AD14" s="114"/>
      <c r="AE14" s="114"/>
      <c r="AF14" s="51"/>
      <c r="AG14" s="51"/>
      <c r="AH14" s="114"/>
      <c r="AI14" s="114"/>
      <c r="AJ14" s="114"/>
      <c r="AK14" s="114"/>
      <c r="AL14" s="114"/>
      <c r="AM14" s="114"/>
      <c r="AN14" s="114"/>
      <c r="AO14" s="114"/>
      <c r="AP14" s="114"/>
      <c r="AQ14" s="51"/>
      <c r="AR14" s="51"/>
      <c r="AS14" s="51"/>
      <c r="AT14" s="51"/>
      <c r="AU14" s="51"/>
      <c r="AV14" s="51"/>
      <c r="AW14" s="51"/>
      <c r="AX14" s="51"/>
      <c r="AY14" s="51"/>
    </row>
    <row r="15" spans="1:51">
      <c r="B15" s="111"/>
      <c r="C15" s="111"/>
      <c r="D15" s="111"/>
      <c r="E15" s="111"/>
      <c r="F15" s="111"/>
      <c r="G15" s="111"/>
      <c r="H15" s="111"/>
      <c r="I15" s="111"/>
      <c r="J15" s="111"/>
      <c r="L15" s="114"/>
      <c r="M15" s="114"/>
      <c r="N15" s="114"/>
      <c r="O15" s="114"/>
      <c r="P15" s="114"/>
      <c r="Q15" s="114"/>
      <c r="R15" s="114"/>
      <c r="S15" s="114"/>
      <c r="T15" s="114"/>
      <c r="U15" s="51"/>
      <c r="V15" s="51"/>
      <c r="W15" s="114"/>
      <c r="X15" s="114"/>
      <c r="Y15" s="114"/>
      <c r="Z15" s="114"/>
      <c r="AA15" s="114"/>
      <c r="AB15" s="114"/>
      <c r="AC15" s="114"/>
      <c r="AD15" s="114"/>
      <c r="AE15" s="114"/>
      <c r="AF15" s="51"/>
      <c r="AG15" s="51"/>
      <c r="AH15" s="114"/>
      <c r="AI15" s="114"/>
      <c r="AJ15" s="114"/>
      <c r="AK15" s="114"/>
      <c r="AL15" s="114"/>
      <c r="AM15" s="114"/>
      <c r="AN15" s="114"/>
      <c r="AO15" s="114"/>
      <c r="AP15" s="114"/>
      <c r="AQ15" s="51"/>
      <c r="AR15" s="51"/>
      <c r="AS15" s="51"/>
      <c r="AT15" s="51"/>
      <c r="AU15" s="51"/>
      <c r="AV15" s="51"/>
      <c r="AW15" s="51"/>
      <c r="AX15" s="51"/>
      <c r="AY15" s="51"/>
    </row>
    <row r="16" spans="1:51">
      <c r="B16" s="111"/>
      <c r="C16" s="111"/>
      <c r="D16" s="111"/>
      <c r="E16" s="111"/>
      <c r="F16" s="111"/>
      <c r="G16" s="111"/>
      <c r="H16" s="111"/>
      <c r="I16" s="111"/>
      <c r="J16" s="111"/>
      <c r="L16" s="114"/>
      <c r="M16" s="114"/>
      <c r="N16" s="114"/>
      <c r="O16" s="114"/>
      <c r="P16" s="114"/>
      <c r="Q16" s="114"/>
      <c r="R16" s="114"/>
      <c r="S16" s="114"/>
      <c r="T16" s="114"/>
      <c r="U16" s="51"/>
      <c r="V16" s="51"/>
      <c r="W16" s="114"/>
      <c r="X16" s="114"/>
      <c r="Y16" s="114"/>
      <c r="Z16" s="114"/>
      <c r="AA16" s="114"/>
      <c r="AB16" s="114"/>
      <c r="AC16" s="114"/>
      <c r="AD16" s="114"/>
      <c r="AE16" s="114"/>
      <c r="AF16" s="51"/>
      <c r="AG16" s="51"/>
      <c r="AH16" s="114"/>
      <c r="AI16" s="114"/>
      <c r="AJ16" s="114"/>
      <c r="AK16" s="114"/>
      <c r="AL16" s="114"/>
      <c r="AM16" s="114"/>
      <c r="AN16" s="114"/>
      <c r="AO16" s="114"/>
      <c r="AP16" s="114"/>
      <c r="AQ16" s="51"/>
      <c r="AR16" s="51"/>
      <c r="AS16" s="51"/>
      <c r="AT16" s="51"/>
      <c r="AU16" s="51"/>
      <c r="AV16" s="51"/>
      <c r="AW16" s="51"/>
      <c r="AX16" s="51"/>
      <c r="AY16" s="51"/>
    </row>
    <row r="17" spans="2:51">
      <c r="B17" s="111"/>
      <c r="C17" s="111"/>
      <c r="D17" s="111"/>
      <c r="E17" s="111"/>
      <c r="F17" s="111"/>
      <c r="G17" s="111"/>
      <c r="H17" s="111"/>
      <c r="I17" s="111"/>
      <c r="J17" s="111"/>
      <c r="L17" s="114"/>
      <c r="M17" s="114"/>
      <c r="N17" s="114"/>
      <c r="O17" s="114"/>
      <c r="P17" s="114"/>
      <c r="Q17" s="114"/>
      <c r="R17" s="114"/>
      <c r="S17" s="114"/>
      <c r="T17" s="114"/>
      <c r="U17" s="51"/>
      <c r="V17" s="51"/>
      <c r="W17" s="114"/>
      <c r="X17" s="114"/>
      <c r="Y17" s="114"/>
      <c r="Z17" s="114"/>
      <c r="AA17" s="114"/>
      <c r="AB17" s="114"/>
      <c r="AC17" s="114"/>
      <c r="AD17" s="114"/>
      <c r="AE17" s="114"/>
      <c r="AF17" s="51"/>
      <c r="AG17" s="51"/>
      <c r="AH17" s="114"/>
      <c r="AI17" s="114"/>
      <c r="AJ17" s="114"/>
      <c r="AK17" s="114"/>
      <c r="AL17" s="114"/>
      <c r="AM17" s="114"/>
      <c r="AN17" s="114"/>
      <c r="AO17" s="114"/>
      <c r="AP17" s="114"/>
      <c r="AQ17" s="51"/>
      <c r="AR17" s="51"/>
      <c r="AS17" s="51"/>
      <c r="AT17" s="51"/>
      <c r="AU17" s="51"/>
      <c r="AV17" s="51"/>
      <c r="AW17" s="51"/>
      <c r="AX17" s="51"/>
      <c r="AY17" s="51"/>
    </row>
    <row r="18" spans="2:51">
      <c r="B18" s="111"/>
      <c r="C18" s="111"/>
      <c r="D18" s="111"/>
      <c r="E18" s="111"/>
      <c r="F18" s="111"/>
      <c r="G18" s="111"/>
      <c r="H18" s="111"/>
      <c r="I18" s="111"/>
      <c r="J18" s="111"/>
      <c r="L18" s="114"/>
      <c r="M18" s="114"/>
      <c r="N18" s="114"/>
      <c r="O18" s="114"/>
      <c r="P18" s="114"/>
      <c r="Q18" s="114"/>
      <c r="R18" s="114"/>
      <c r="S18" s="114"/>
      <c r="T18" s="114"/>
      <c r="U18" s="51"/>
      <c r="V18" s="51"/>
      <c r="W18" s="114"/>
      <c r="X18" s="114"/>
      <c r="Y18" s="114"/>
      <c r="Z18" s="114"/>
      <c r="AA18" s="114"/>
      <c r="AB18" s="114"/>
      <c r="AC18" s="114"/>
      <c r="AD18" s="114"/>
      <c r="AE18" s="114"/>
      <c r="AF18" s="51"/>
      <c r="AG18" s="51"/>
      <c r="AH18" s="114"/>
      <c r="AI18" s="114"/>
      <c r="AJ18" s="114"/>
      <c r="AK18" s="114"/>
      <c r="AL18" s="114"/>
      <c r="AM18" s="114"/>
      <c r="AN18" s="114"/>
      <c r="AO18" s="114"/>
      <c r="AP18" s="114"/>
      <c r="AQ18" s="51"/>
      <c r="AR18" s="51"/>
      <c r="AS18" s="51"/>
      <c r="AT18" s="51"/>
      <c r="AU18" s="51"/>
      <c r="AV18" s="51"/>
      <c r="AW18" s="51"/>
      <c r="AX18" s="51"/>
      <c r="AY18" s="51"/>
    </row>
    <row r="19" spans="2:51">
      <c r="B19" s="111"/>
      <c r="C19" s="111"/>
      <c r="D19" s="111"/>
      <c r="E19" s="111"/>
      <c r="F19" s="111"/>
      <c r="G19" s="111"/>
      <c r="H19" s="111"/>
      <c r="I19" s="111"/>
      <c r="J19" s="111"/>
      <c r="L19" s="114"/>
      <c r="M19" s="114"/>
      <c r="N19" s="114"/>
      <c r="O19" s="114"/>
      <c r="P19" s="114"/>
      <c r="Q19" s="114"/>
      <c r="R19" s="114"/>
      <c r="S19" s="114"/>
      <c r="T19" s="114"/>
      <c r="U19" s="51"/>
      <c r="V19" s="51"/>
      <c r="W19" s="114"/>
      <c r="X19" s="114"/>
      <c r="Y19" s="114"/>
      <c r="Z19" s="114"/>
      <c r="AA19" s="114"/>
      <c r="AB19" s="114"/>
      <c r="AC19" s="114"/>
      <c r="AD19" s="114"/>
      <c r="AE19" s="114"/>
      <c r="AF19" s="51"/>
      <c r="AG19" s="51"/>
      <c r="AH19" s="114"/>
      <c r="AI19" s="114"/>
      <c r="AJ19" s="114"/>
      <c r="AK19" s="114"/>
      <c r="AL19" s="114"/>
      <c r="AM19" s="114"/>
      <c r="AN19" s="114"/>
      <c r="AO19" s="114"/>
      <c r="AP19" s="114"/>
      <c r="AQ19" s="51"/>
      <c r="AR19" s="51"/>
      <c r="AS19" s="51"/>
      <c r="AT19" s="51"/>
      <c r="AU19" s="51"/>
      <c r="AV19" s="51"/>
      <c r="AW19" s="51"/>
      <c r="AX19" s="51"/>
      <c r="AY19" s="51"/>
    </row>
    <row r="20" spans="2:51">
      <c r="B20" s="111"/>
      <c r="C20" s="111"/>
      <c r="D20" s="111"/>
      <c r="E20" s="111"/>
      <c r="F20" s="111"/>
      <c r="G20" s="111"/>
      <c r="H20" s="111"/>
      <c r="I20" s="111"/>
      <c r="J20" s="111"/>
      <c r="L20" s="114"/>
      <c r="M20" s="114"/>
      <c r="N20" s="114"/>
      <c r="O20" s="114"/>
      <c r="P20" s="114"/>
      <c r="Q20" s="114"/>
      <c r="R20" s="114"/>
      <c r="S20" s="114"/>
      <c r="T20" s="114"/>
      <c r="U20" s="51"/>
      <c r="V20" s="51"/>
      <c r="W20" s="114"/>
      <c r="X20" s="114"/>
      <c r="Y20" s="114"/>
      <c r="Z20" s="114"/>
      <c r="AA20" s="114"/>
      <c r="AB20" s="114"/>
      <c r="AC20" s="114"/>
      <c r="AD20" s="114"/>
      <c r="AE20" s="114"/>
      <c r="AF20" s="51"/>
      <c r="AG20" s="51"/>
      <c r="AH20" s="114"/>
      <c r="AI20" s="114"/>
      <c r="AJ20" s="114"/>
      <c r="AK20" s="114"/>
      <c r="AL20" s="114"/>
      <c r="AM20" s="114"/>
      <c r="AN20" s="114"/>
      <c r="AO20" s="114"/>
      <c r="AP20" s="114"/>
      <c r="AQ20" s="51"/>
      <c r="AR20" s="51"/>
      <c r="AS20" s="51"/>
      <c r="AT20" s="51"/>
      <c r="AU20" s="51"/>
      <c r="AV20" s="51"/>
      <c r="AW20" s="51"/>
      <c r="AX20" s="51"/>
      <c r="AY20" s="51"/>
    </row>
    <row r="21" spans="2:51">
      <c r="B21" s="111"/>
      <c r="C21" s="111"/>
      <c r="D21" s="111"/>
      <c r="E21" s="111"/>
      <c r="F21" s="111"/>
      <c r="G21" s="111"/>
      <c r="H21" s="111"/>
      <c r="I21" s="111"/>
      <c r="J21" s="111"/>
      <c r="L21" s="114"/>
      <c r="M21" s="114"/>
      <c r="N21" s="114"/>
      <c r="O21" s="114"/>
      <c r="P21" s="114"/>
      <c r="Q21" s="114"/>
      <c r="R21" s="114"/>
      <c r="S21" s="114"/>
      <c r="T21" s="114"/>
      <c r="U21" s="51"/>
      <c r="V21" s="51"/>
      <c r="W21" s="114"/>
      <c r="X21" s="114"/>
      <c r="Y21" s="114"/>
      <c r="Z21" s="114"/>
      <c r="AA21" s="114"/>
      <c r="AB21" s="114"/>
      <c r="AC21" s="114"/>
      <c r="AD21" s="114"/>
      <c r="AE21" s="114"/>
      <c r="AF21" s="51"/>
      <c r="AG21" s="51"/>
      <c r="AH21" s="114"/>
      <c r="AI21" s="114"/>
      <c r="AJ21" s="114"/>
      <c r="AK21" s="114"/>
      <c r="AL21" s="114"/>
      <c r="AM21" s="114"/>
      <c r="AN21" s="114"/>
      <c r="AO21" s="114"/>
      <c r="AP21" s="114"/>
      <c r="AQ21" s="51"/>
      <c r="AR21" s="51"/>
      <c r="AS21" s="51"/>
      <c r="AT21" s="51"/>
      <c r="AU21" s="51"/>
      <c r="AV21" s="51"/>
      <c r="AW21" s="51"/>
      <c r="AX21" s="51"/>
      <c r="AY21" s="51"/>
    </row>
    <row r="22" spans="2:51">
      <c r="B22" s="111"/>
      <c r="C22" s="111"/>
      <c r="D22" s="111"/>
      <c r="E22" s="111"/>
      <c r="F22" s="111"/>
      <c r="G22" s="111"/>
      <c r="H22" s="111"/>
      <c r="I22" s="111"/>
      <c r="J22" s="111"/>
      <c r="L22" s="114"/>
      <c r="M22" s="114"/>
      <c r="N22" s="114"/>
      <c r="O22" s="114"/>
      <c r="P22" s="114"/>
      <c r="Q22" s="114"/>
      <c r="R22" s="114"/>
      <c r="S22" s="114"/>
      <c r="T22" s="114"/>
      <c r="U22" s="51"/>
      <c r="V22" s="51"/>
      <c r="W22" s="114"/>
      <c r="X22" s="114"/>
      <c r="Y22" s="114"/>
      <c r="Z22" s="114"/>
      <c r="AA22" s="114"/>
      <c r="AB22" s="114"/>
      <c r="AC22" s="114"/>
      <c r="AD22" s="114"/>
      <c r="AE22" s="114"/>
      <c r="AF22" s="51"/>
      <c r="AG22" s="51"/>
      <c r="AH22" s="114"/>
      <c r="AI22" s="114"/>
      <c r="AJ22" s="114"/>
      <c r="AK22" s="114"/>
      <c r="AL22" s="114"/>
      <c r="AM22" s="114"/>
      <c r="AN22" s="114"/>
      <c r="AO22" s="114"/>
      <c r="AP22" s="114"/>
      <c r="AQ22" s="51"/>
      <c r="AR22" s="51"/>
      <c r="AS22" s="51"/>
      <c r="AT22" s="51"/>
      <c r="AU22" s="51"/>
      <c r="AV22" s="51"/>
      <c r="AW22" s="51"/>
      <c r="AX22" s="51"/>
      <c r="AY22" s="51"/>
    </row>
    <row r="23" spans="2:51">
      <c r="B23" s="111"/>
      <c r="C23" s="111"/>
      <c r="D23" s="111"/>
      <c r="E23" s="111"/>
      <c r="F23" s="111"/>
      <c r="G23" s="111"/>
      <c r="H23" s="111"/>
      <c r="I23" s="111"/>
      <c r="J23" s="111"/>
      <c r="L23" s="114"/>
      <c r="M23" s="114"/>
      <c r="N23" s="114"/>
      <c r="O23" s="114"/>
      <c r="P23" s="114"/>
      <c r="Q23" s="114"/>
      <c r="R23" s="114"/>
      <c r="S23" s="114"/>
      <c r="T23" s="114"/>
      <c r="U23" s="51"/>
      <c r="V23" s="51"/>
      <c r="W23" s="114"/>
      <c r="X23" s="114"/>
      <c r="Y23" s="114"/>
      <c r="Z23" s="114"/>
      <c r="AA23" s="114"/>
      <c r="AB23" s="114"/>
      <c r="AC23" s="114"/>
      <c r="AD23" s="114"/>
      <c r="AE23" s="114"/>
      <c r="AF23" s="51"/>
      <c r="AG23" s="51"/>
      <c r="AH23" s="114"/>
      <c r="AI23" s="114"/>
      <c r="AJ23" s="114"/>
      <c r="AK23" s="114"/>
      <c r="AL23" s="114"/>
      <c r="AM23" s="114"/>
      <c r="AN23" s="114"/>
      <c r="AO23" s="114"/>
      <c r="AP23" s="114"/>
      <c r="AQ23" s="51"/>
      <c r="AR23" s="51"/>
      <c r="AS23" s="51"/>
      <c r="AT23" s="51"/>
      <c r="AU23" s="51"/>
      <c r="AV23" s="51"/>
      <c r="AW23" s="51"/>
      <c r="AX23" s="51"/>
      <c r="AY23" s="51"/>
    </row>
    <row r="24" spans="2:51">
      <c r="B24" s="111"/>
      <c r="C24" s="111"/>
      <c r="D24" s="111"/>
      <c r="E24" s="111"/>
      <c r="F24" s="111"/>
      <c r="G24" s="111"/>
      <c r="H24" s="111"/>
      <c r="I24" s="111"/>
      <c r="J24" s="111"/>
      <c r="L24" s="114"/>
      <c r="M24" s="114"/>
      <c r="N24" s="114"/>
      <c r="O24" s="114"/>
      <c r="P24" s="114"/>
      <c r="Q24" s="114"/>
      <c r="R24" s="114"/>
      <c r="S24" s="114"/>
      <c r="T24" s="114"/>
      <c r="U24" s="51"/>
      <c r="V24" s="51"/>
      <c r="W24" s="114"/>
      <c r="X24" s="114"/>
      <c r="Y24" s="114"/>
      <c r="Z24" s="114"/>
      <c r="AA24" s="114"/>
      <c r="AB24" s="114"/>
      <c r="AC24" s="114"/>
      <c r="AD24" s="114"/>
      <c r="AE24" s="114"/>
      <c r="AF24" s="51"/>
      <c r="AG24" s="51"/>
      <c r="AH24" s="114"/>
      <c r="AI24" s="114"/>
      <c r="AJ24" s="114"/>
      <c r="AK24" s="114"/>
      <c r="AL24" s="114"/>
      <c r="AM24" s="114"/>
      <c r="AN24" s="114"/>
      <c r="AO24" s="114"/>
      <c r="AP24" s="114"/>
      <c r="AQ24" s="51"/>
      <c r="AR24" s="51"/>
      <c r="AS24" s="51"/>
      <c r="AT24" s="51"/>
      <c r="AU24" s="51"/>
      <c r="AV24" s="51"/>
      <c r="AW24" s="51"/>
      <c r="AX24" s="51"/>
      <c r="AY24" s="51"/>
    </row>
    <row r="25" spans="2:51">
      <c r="B25" s="111"/>
      <c r="C25" s="111"/>
      <c r="D25" s="111"/>
      <c r="E25" s="111"/>
      <c r="F25" s="111"/>
      <c r="G25" s="111"/>
      <c r="H25" s="111"/>
      <c r="I25" s="111"/>
      <c r="J25" s="111"/>
      <c r="L25" s="114"/>
      <c r="M25" s="114"/>
      <c r="N25" s="114"/>
      <c r="O25" s="114"/>
      <c r="P25" s="114"/>
      <c r="Q25" s="114"/>
      <c r="R25" s="114"/>
      <c r="S25" s="114"/>
      <c r="T25" s="114"/>
      <c r="U25" s="51"/>
      <c r="V25" s="51"/>
      <c r="W25" s="114"/>
      <c r="X25" s="114"/>
      <c r="Y25" s="114"/>
      <c r="Z25" s="114"/>
      <c r="AA25" s="114"/>
      <c r="AB25" s="114"/>
      <c r="AC25" s="114"/>
      <c r="AD25" s="114"/>
      <c r="AE25" s="114"/>
      <c r="AF25" s="51"/>
      <c r="AG25" s="51"/>
      <c r="AH25" s="114"/>
      <c r="AI25" s="114"/>
      <c r="AJ25" s="114"/>
      <c r="AK25" s="114"/>
      <c r="AL25" s="114"/>
      <c r="AM25" s="114"/>
      <c r="AN25" s="114"/>
      <c r="AO25" s="114"/>
      <c r="AP25" s="114"/>
      <c r="AQ25" s="51"/>
      <c r="AR25" s="51"/>
      <c r="AS25" s="51"/>
      <c r="AT25" s="51"/>
      <c r="AU25" s="51"/>
      <c r="AV25" s="51"/>
      <c r="AW25" s="51"/>
      <c r="AX25" s="51"/>
      <c r="AY25" s="51"/>
    </row>
    <row r="26" spans="2:51">
      <c r="B26" s="111"/>
      <c r="C26" s="111"/>
      <c r="D26" s="111"/>
      <c r="E26" s="111"/>
      <c r="F26" s="111"/>
      <c r="G26" s="111"/>
      <c r="H26" s="111"/>
      <c r="I26" s="111"/>
      <c r="J26" s="111"/>
      <c r="L26" s="114"/>
      <c r="M26" s="114"/>
      <c r="N26" s="114"/>
      <c r="O26" s="114"/>
      <c r="P26" s="114"/>
      <c r="Q26" s="114"/>
      <c r="R26" s="114"/>
      <c r="S26" s="114"/>
      <c r="T26" s="114"/>
      <c r="U26" s="51"/>
      <c r="V26" s="51"/>
      <c r="W26" s="114"/>
      <c r="X26" s="114"/>
      <c r="Y26" s="114"/>
      <c r="Z26" s="114"/>
      <c r="AA26" s="114"/>
      <c r="AB26" s="114"/>
      <c r="AC26" s="114"/>
      <c r="AD26" s="114"/>
      <c r="AE26" s="114"/>
      <c r="AF26" s="51"/>
      <c r="AG26" s="51"/>
      <c r="AH26" s="114"/>
      <c r="AI26" s="114"/>
      <c r="AJ26" s="114"/>
      <c r="AK26" s="114"/>
      <c r="AL26" s="114"/>
      <c r="AM26" s="114"/>
      <c r="AN26" s="114"/>
      <c r="AO26" s="114"/>
      <c r="AP26" s="114"/>
      <c r="AQ26" s="51"/>
      <c r="AR26" s="51"/>
      <c r="AS26" s="51"/>
      <c r="AT26" s="51"/>
      <c r="AU26" s="51"/>
      <c r="AV26" s="51"/>
      <c r="AW26" s="51"/>
      <c r="AX26" s="51"/>
      <c r="AY26" s="51"/>
    </row>
    <row r="27" spans="2:51">
      <c r="B27" s="111"/>
      <c r="C27" s="111"/>
      <c r="D27" s="111"/>
      <c r="E27" s="111"/>
      <c r="F27" s="111"/>
      <c r="G27" s="111"/>
      <c r="H27" s="111"/>
      <c r="I27" s="111"/>
      <c r="J27" s="111"/>
      <c r="L27" s="114"/>
      <c r="M27" s="114"/>
      <c r="N27" s="114"/>
      <c r="O27" s="114"/>
      <c r="P27" s="114"/>
      <c r="Q27" s="114"/>
      <c r="R27" s="114"/>
      <c r="S27" s="114"/>
      <c r="T27" s="114"/>
      <c r="U27" s="51"/>
      <c r="V27" s="51"/>
      <c r="W27" s="114"/>
      <c r="X27" s="114"/>
      <c r="Y27" s="114"/>
      <c r="Z27" s="114"/>
      <c r="AA27" s="114"/>
      <c r="AB27" s="114"/>
      <c r="AC27" s="114"/>
      <c r="AD27" s="114"/>
      <c r="AE27" s="114"/>
      <c r="AF27" s="51"/>
      <c r="AG27" s="51"/>
      <c r="AH27" s="114"/>
      <c r="AI27" s="114"/>
      <c r="AJ27" s="114"/>
      <c r="AK27" s="114"/>
      <c r="AL27" s="114"/>
      <c r="AM27" s="114"/>
      <c r="AN27" s="114"/>
      <c r="AO27" s="114"/>
      <c r="AP27" s="114"/>
      <c r="AQ27" s="51"/>
      <c r="AR27" s="51"/>
      <c r="AS27" s="51"/>
      <c r="AT27" s="51"/>
      <c r="AU27" s="51"/>
      <c r="AV27" s="51"/>
      <c r="AW27" s="51"/>
      <c r="AX27" s="51"/>
      <c r="AY27" s="51"/>
    </row>
    <row r="28" spans="2:51">
      <c r="B28" s="111"/>
      <c r="C28" s="111"/>
      <c r="D28" s="111"/>
      <c r="E28" s="111"/>
      <c r="F28" s="111"/>
      <c r="G28" s="111"/>
      <c r="H28" s="111"/>
      <c r="I28" s="111"/>
      <c r="J28" s="111"/>
      <c r="L28" s="114"/>
      <c r="M28" s="114"/>
      <c r="N28" s="114"/>
      <c r="O28" s="114"/>
      <c r="P28" s="114"/>
      <c r="Q28" s="114"/>
      <c r="R28" s="114"/>
      <c r="S28" s="114"/>
      <c r="T28" s="114"/>
      <c r="U28" s="51"/>
      <c r="V28" s="51"/>
      <c r="W28" s="114"/>
      <c r="X28" s="114"/>
      <c r="Y28" s="114"/>
      <c r="Z28" s="114"/>
      <c r="AA28" s="114"/>
      <c r="AB28" s="114"/>
      <c r="AC28" s="114"/>
      <c r="AD28" s="114"/>
      <c r="AE28" s="114"/>
      <c r="AF28" s="51"/>
      <c r="AG28" s="51"/>
      <c r="AH28" s="114"/>
      <c r="AI28" s="114"/>
      <c r="AJ28" s="114"/>
      <c r="AK28" s="114"/>
      <c r="AL28" s="114"/>
      <c r="AM28" s="114"/>
      <c r="AN28" s="114"/>
      <c r="AO28" s="114"/>
      <c r="AP28" s="114"/>
      <c r="AQ28" s="51"/>
      <c r="AR28" s="51"/>
      <c r="AS28" s="51"/>
      <c r="AT28" s="51"/>
      <c r="AU28" s="51"/>
      <c r="AV28" s="51"/>
      <c r="AW28" s="51"/>
      <c r="AX28" s="51"/>
      <c r="AY28" s="51"/>
    </row>
    <row r="29" spans="2:51">
      <c r="B29" s="111"/>
      <c r="C29" s="111"/>
      <c r="D29" s="111"/>
      <c r="E29" s="111"/>
      <c r="F29" s="111"/>
      <c r="G29" s="111"/>
      <c r="H29" s="111"/>
      <c r="I29" s="111"/>
      <c r="J29" s="111"/>
      <c r="L29" s="114"/>
      <c r="M29" s="114"/>
      <c r="N29" s="114"/>
      <c r="O29" s="114"/>
      <c r="P29" s="114"/>
      <c r="Q29" s="114"/>
      <c r="R29" s="114"/>
      <c r="S29" s="114"/>
      <c r="T29" s="114"/>
      <c r="U29" s="51"/>
      <c r="V29" s="51"/>
      <c r="W29" s="114"/>
      <c r="X29" s="114"/>
      <c r="Y29" s="114"/>
      <c r="Z29" s="114"/>
      <c r="AA29" s="114"/>
      <c r="AB29" s="114"/>
      <c r="AC29" s="114"/>
      <c r="AD29" s="114"/>
      <c r="AE29" s="114"/>
      <c r="AF29" s="51"/>
      <c r="AG29" s="51"/>
      <c r="AH29" s="114"/>
      <c r="AI29" s="114"/>
      <c r="AJ29" s="114"/>
      <c r="AK29" s="114"/>
      <c r="AL29" s="114"/>
      <c r="AM29" s="114"/>
      <c r="AN29" s="114"/>
      <c r="AO29" s="114"/>
      <c r="AP29" s="114"/>
      <c r="AQ29" s="51"/>
      <c r="AR29" s="51"/>
      <c r="AS29" s="51"/>
      <c r="AT29" s="51"/>
      <c r="AU29" s="51"/>
      <c r="AV29" s="51"/>
      <c r="AW29" s="51"/>
      <c r="AX29" s="51"/>
      <c r="AY29" s="51"/>
    </row>
    <row r="30" spans="2:51">
      <c r="B30" s="111"/>
      <c r="C30" s="111"/>
      <c r="D30" s="111"/>
      <c r="E30" s="111"/>
      <c r="F30" s="111"/>
      <c r="G30" s="111"/>
      <c r="H30" s="111"/>
      <c r="I30" s="111"/>
      <c r="J30" s="111"/>
      <c r="L30" s="114"/>
      <c r="M30" s="114"/>
      <c r="N30" s="114"/>
      <c r="O30" s="114"/>
      <c r="P30" s="114"/>
      <c r="Q30" s="114"/>
      <c r="R30" s="114"/>
      <c r="S30" s="114"/>
      <c r="T30" s="114"/>
      <c r="U30" s="51"/>
      <c r="V30" s="51"/>
      <c r="W30" s="114"/>
      <c r="X30" s="114"/>
      <c r="Y30" s="114"/>
      <c r="Z30" s="114"/>
      <c r="AA30" s="114"/>
      <c r="AB30" s="114"/>
      <c r="AC30" s="114"/>
      <c r="AD30" s="114"/>
      <c r="AE30" s="114"/>
      <c r="AF30" s="51"/>
      <c r="AG30" s="51"/>
      <c r="AH30" s="114"/>
      <c r="AI30" s="114"/>
      <c r="AJ30" s="114"/>
      <c r="AK30" s="114"/>
      <c r="AL30" s="114"/>
      <c r="AM30" s="114"/>
      <c r="AN30" s="114"/>
      <c r="AO30" s="114"/>
      <c r="AP30" s="114"/>
      <c r="AQ30" s="51"/>
      <c r="AR30" s="51"/>
      <c r="AS30" s="51"/>
      <c r="AT30" s="51"/>
      <c r="AU30" s="51"/>
      <c r="AV30" s="51"/>
      <c r="AW30" s="51"/>
      <c r="AX30" s="51"/>
      <c r="AY30" s="51"/>
    </row>
    <row r="31" spans="2:51">
      <c r="B31" s="111"/>
      <c r="C31" s="111"/>
      <c r="D31" s="111"/>
      <c r="E31" s="111"/>
      <c r="F31" s="111"/>
      <c r="G31" s="111"/>
      <c r="H31" s="111"/>
      <c r="I31" s="111"/>
      <c r="J31" s="111"/>
      <c r="L31" s="114"/>
      <c r="M31" s="114"/>
      <c r="N31" s="114"/>
      <c r="O31" s="114"/>
      <c r="P31" s="114"/>
      <c r="Q31" s="114"/>
      <c r="R31" s="114"/>
      <c r="S31" s="114"/>
      <c r="T31" s="114"/>
      <c r="U31" s="51"/>
      <c r="V31" s="51"/>
      <c r="W31" s="114"/>
      <c r="X31" s="114"/>
      <c r="Y31" s="114"/>
      <c r="Z31" s="114"/>
      <c r="AA31" s="114"/>
      <c r="AB31" s="114"/>
      <c r="AC31" s="114"/>
      <c r="AD31" s="114"/>
      <c r="AE31" s="114"/>
      <c r="AF31" s="51"/>
      <c r="AG31" s="51"/>
      <c r="AH31" s="114"/>
      <c r="AI31" s="114"/>
      <c r="AJ31" s="114"/>
      <c r="AK31" s="114"/>
      <c r="AL31" s="114"/>
      <c r="AM31" s="114"/>
      <c r="AN31" s="114"/>
      <c r="AO31" s="114"/>
      <c r="AP31" s="114"/>
      <c r="AQ31" s="51"/>
      <c r="AR31" s="51"/>
      <c r="AS31" s="51"/>
      <c r="AT31" s="51"/>
      <c r="AU31" s="51"/>
      <c r="AV31" s="51"/>
      <c r="AW31" s="51"/>
      <c r="AX31" s="51"/>
      <c r="AY31" s="51"/>
    </row>
    <row r="32" spans="2:51">
      <c r="B32" s="111"/>
      <c r="C32" s="111"/>
      <c r="D32" s="111"/>
      <c r="E32" s="111"/>
      <c r="F32" s="111"/>
      <c r="G32" s="111"/>
      <c r="H32" s="111"/>
      <c r="I32" s="111"/>
      <c r="J32" s="111"/>
      <c r="L32" s="114"/>
      <c r="M32" s="114"/>
      <c r="N32" s="114"/>
      <c r="O32" s="114"/>
      <c r="P32" s="114"/>
      <c r="Q32" s="114"/>
      <c r="R32" s="114"/>
      <c r="S32" s="114"/>
      <c r="T32" s="114"/>
      <c r="U32" s="51"/>
      <c r="V32" s="51"/>
      <c r="W32" s="114"/>
      <c r="X32" s="114"/>
      <c r="Y32" s="114"/>
      <c r="Z32" s="114"/>
      <c r="AA32" s="114"/>
      <c r="AB32" s="114"/>
      <c r="AC32" s="114"/>
      <c r="AD32" s="114"/>
      <c r="AE32" s="114"/>
      <c r="AF32" s="51"/>
      <c r="AG32" s="51"/>
      <c r="AH32" s="114"/>
      <c r="AI32" s="114"/>
      <c r="AJ32" s="114"/>
      <c r="AK32" s="114"/>
      <c r="AL32" s="114"/>
      <c r="AM32" s="114"/>
      <c r="AN32" s="114"/>
      <c r="AO32" s="114"/>
      <c r="AP32" s="114"/>
      <c r="AQ32" s="51"/>
      <c r="AR32" s="51"/>
      <c r="AS32" s="51"/>
      <c r="AT32" s="51"/>
      <c r="AU32" s="51"/>
      <c r="AV32" s="51"/>
      <c r="AW32" s="51"/>
      <c r="AX32" s="51"/>
      <c r="AY32" s="51"/>
    </row>
    <row r="33" spans="2:51">
      <c r="B33" s="111"/>
      <c r="C33" s="111"/>
      <c r="D33" s="111"/>
      <c r="E33" s="111"/>
      <c r="F33" s="111"/>
      <c r="G33" s="111"/>
      <c r="H33" s="111"/>
      <c r="I33" s="111"/>
      <c r="J33" s="111"/>
      <c r="L33" s="114"/>
      <c r="M33" s="114"/>
      <c r="N33" s="114"/>
      <c r="O33" s="114"/>
      <c r="P33" s="114"/>
      <c r="Q33" s="114"/>
      <c r="R33" s="114"/>
      <c r="S33" s="114"/>
      <c r="T33" s="114"/>
      <c r="U33" s="51"/>
      <c r="V33" s="51"/>
      <c r="W33" s="114"/>
      <c r="X33" s="114"/>
      <c r="Y33" s="114"/>
      <c r="Z33" s="114"/>
      <c r="AA33" s="114"/>
      <c r="AB33" s="114"/>
      <c r="AC33" s="114"/>
      <c r="AD33" s="114"/>
      <c r="AE33" s="114"/>
      <c r="AF33" s="51"/>
      <c r="AG33" s="51"/>
      <c r="AH33" s="114"/>
      <c r="AI33" s="114"/>
      <c r="AJ33" s="114"/>
      <c r="AK33" s="114"/>
      <c r="AL33" s="114"/>
      <c r="AM33" s="114"/>
      <c r="AN33" s="114"/>
      <c r="AO33" s="114"/>
      <c r="AP33" s="114"/>
      <c r="AQ33" s="51"/>
      <c r="AR33" s="51"/>
      <c r="AS33" s="51"/>
      <c r="AT33" s="51"/>
      <c r="AU33" s="51"/>
      <c r="AV33" s="51"/>
      <c r="AW33" s="51"/>
      <c r="AX33" s="51"/>
      <c r="AY33" s="51"/>
    </row>
    <row r="34" spans="2:51">
      <c r="B34" s="111"/>
      <c r="C34" s="111"/>
      <c r="D34" s="111"/>
      <c r="E34" s="111"/>
      <c r="F34" s="111"/>
      <c r="G34" s="111"/>
      <c r="H34" s="111"/>
      <c r="I34" s="111"/>
      <c r="J34" s="111"/>
      <c r="L34" s="114"/>
      <c r="M34" s="114"/>
      <c r="N34" s="114"/>
      <c r="O34" s="114"/>
      <c r="P34" s="114"/>
      <c r="Q34" s="114"/>
      <c r="R34" s="114"/>
      <c r="S34" s="114"/>
      <c r="T34" s="114"/>
      <c r="U34" s="51"/>
      <c r="V34" s="51"/>
      <c r="W34" s="114"/>
      <c r="X34" s="114"/>
      <c r="Y34" s="114"/>
      <c r="Z34" s="114"/>
      <c r="AA34" s="114"/>
      <c r="AB34" s="114"/>
      <c r="AC34" s="114"/>
      <c r="AD34" s="114"/>
      <c r="AE34" s="114"/>
      <c r="AF34" s="51"/>
      <c r="AG34" s="51"/>
      <c r="AH34" s="114"/>
      <c r="AI34" s="114"/>
      <c r="AJ34" s="114"/>
      <c r="AK34" s="114"/>
      <c r="AL34" s="114"/>
      <c r="AM34" s="114"/>
      <c r="AN34" s="114"/>
      <c r="AO34" s="114"/>
      <c r="AP34" s="114"/>
      <c r="AQ34" s="51"/>
      <c r="AR34" s="51"/>
      <c r="AS34" s="51"/>
      <c r="AT34" s="51"/>
      <c r="AU34" s="51"/>
      <c r="AV34" s="51"/>
      <c r="AW34" s="51"/>
      <c r="AX34" s="51"/>
      <c r="AY34" s="51"/>
    </row>
    <row r="35" spans="2:51">
      <c r="B35" s="111"/>
      <c r="C35" s="111"/>
      <c r="D35" s="111"/>
      <c r="E35" s="111"/>
      <c r="F35" s="111"/>
      <c r="G35" s="111"/>
      <c r="H35" s="111"/>
      <c r="I35" s="111"/>
      <c r="J35" s="111"/>
      <c r="L35" s="114"/>
      <c r="M35" s="114"/>
      <c r="N35" s="114"/>
      <c r="O35" s="114"/>
      <c r="P35" s="114"/>
      <c r="Q35" s="114"/>
      <c r="R35" s="114"/>
      <c r="S35" s="114"/>
      <c r="T35" s="114"/>
      <c r="U35" s="51"/>
      <c r="V35" s="51"/>
      <c r="W35" s="114"/>
      <c r="X35" s="114"/>
      <c r="Y35" s="114"/>
      <c r="Z35" s="114"/>
      <c r="AA35" s="114"/>
      <c r="AB35" s="114"/>
      <c r="AC35" s="114"/>
      <c r="AD35" s="114"/>
      <c r="AE35" s="114"/>
      <c r="AF35" s="51"/>
      <c r="AG35" s="51"/>
      <c r="AH35" s="114"/>
      <c r="AI35" s="114"/>
      <c r="AJ35" s="114"/>
      <c r="AK35" s="114"/>
      <c r="AL35" s="114"/>
      <c r="AM35" s="114"/>
      <c r="AN35" s="114"/>
      <c r="AO35" s="114"/>
      <c r="AP35" s="114"/>
      <c r="AQ35" s="51"/>
      <c r="AR35" s="51"/>
      <c r="AS35" s="51"/>
      <c r="AT35" s="51"/>
      <c r="AU35" s="51"/>
      <c r="AV35" s="51"/>
      <c r="AW35" s="51"/>
      <c r="AX35" s="51"/>
      <c r="AY35" s="51"/>
    </row>
    <row r="36" spans="2:51">
      <c r="B36" s="111"/>
      <c r="C36" s="111"/>
      <c r="D36" s="111"/>
      <c r="E36" s="111"/>
      <c r="F36" s="111"/>
      <c r="G36" s="111"/>
      <c r="H36" s="111"/>
      <c r="I36" s="111"/>
      <c r="J36" s="111"/>
      <c r="L36" s="114"/>
      <c r="M36" s="114"/>
      <c r="N36" s="114"/>
      <c r="O36" s="114"/>
      <c r="P36" s="114"/>
      <c r="Q36" s="114"/>
      <c r="R36" s="114"/>
      <c r="S36" s="114"/>
      <c r="T36" s="114"/>
      <c r="U36" s="51"/>
      <c r="V36" s="51"/>
      <c r="W36" s="114"/>
      <c r="X36" s="114"/>
      <c r="Y36" s="114"/>
      <c r="Z36" s="114"/>
      <c r="AA36" s="114"/>
      <c r="AB36" s="114"/>
      <c r="AC36" s="114"/>
      <c r="AD36" s="114"/>
      <c r="AE36" s="114"/>
      <c r="AF36" s="51"/>
      <c r="AG36" s="51"/>
      <c r="AH36" s="114"/>
      <c r="AI36" s="114"/>
      <c r="AJ36" s="114"/>
      <c r="AK36" s="114"/>
      <c r="AL36" s="114"/>
      <c r="AM36" s="114"/>
      <c r="AN36" s="114"/>
      <c r="AO36" s="114"/>
      <c r="AP36" s="114"/>
      <c r="AQ36" s="51"/>
      <c r="AR36" s="51"/>
      <c r="AS36" s="51"/>
      <c r="AT36" s="51"/>
      <c r="AU36" s="51"/>
      <c r="AV36" s="51"/>
      <c r="AW36" s="51"/>
      <c r="AX36" s="51"/>
      <c r="AY36" s="51"/>
    </row>
    <row r="37" spans="2:51">
      <c r="B37" s="111"/>
      <c r="C37" s="111"/>
      <c r="D37" s="111"/>
      <c r="E37" s="111"/>
      <c r="F37" s="111"/>
      <c r="G37" s="111"/>
      <c r="H37" s="111"/>
      <c r="I37" s="111"/>
      <c r="J37" s="111"/>
      <c r="L37" s="114"/>
      <c r="M37" s="114"/>
      <c r="N37" s="114"/>
      <c r="O37" s="114"/>
      <c r="P37" s="114"/>
      <c r="Q37" s="114"/>
      <c r="R37" s="114"/>
      <c r="S37" s="114"/>
      <c r="T37" s="114"/>
      <c r="U37" s="51"/>
      <c r="V37" s="51"/>
      <c r="W37" s="114"/>
      <c r="X37" s="114"/>
      <c r="Y37" s="114"/>
      <c r="Z37" s="114"/>
      <c r="AA37" s="114"/>
      <c r="AB37" s="114"/>
      <c r="AC37" s="114"/>
      <c r="AD37" s="114"/>
      <c r="AE37" s="114"/>
      <c r="AF37" s="51"/>
      <c r="AG37" s="51"/>
      <c r="AH37" s="114"/>
      <c r="AI37" s="114"/>
      <c r="AJ37" s="114"/>
      <c r="AK37" s="114"/>
      <c r="AL37" s="114"/>
      <c r="AM37" s="114"/>
      <c r="AN37" s="114"/>
      <c r="AO37" s="114"/>
      <c r="AP37" s="114"/>
      <c r="AQ37" s="51"/>
      <c r="AR37" s="51"/>
      <c r="AS37" s="51"/>
      <c r="AT37" s="51"/>
      <c r="AU37" s="51"/>
      <c r="AV37" s="51"/>
      <c r="AW37" s="51"/>
      <c r="AX37" s="51"/>
      <c r="AY37" s="51"/>
    </row>
    <row r="38" spans="2:51">
      <c r="B38" s="111"/>
      <c r="C38" s="111"/>
      <c r="D38" s="111"/>
      <c r="E38" s="111"/>
      <c r="F38" s="111"/>
      <c r="G38" s="111"/>
      <c r="H38" s="111"/>
      <c r="I38" s="111"/>
      <c r="J38" s="111"/>
      <c r="L38" s="114"/>
      <c r="M38" s="114"/>
      <c r="N38" s="114"/>
      <c r="O38" s="114"/>
      <c r="P38" s="114"/>
      <c r="Q38" s="114"/>
      <c r="R38" s="114"/>
      <c r="S38" s="114"/>
      <c r="T38" s="114"/>
      <c r="U38" s="51"/>
      <c r="V38" s="51"/>
      <c r="W38" s="114"/>
      <c r="X38" s="114"/>
      <c r="Y38" s="114"/>
      <c r="Z38" s="114"/>
      <c r="AA38" s="114"/>
      <c r="AB38" s="114"/>
      <c r="AC38" s="114"/>
      <c r="AD38" s="114"/>
      <c r="AE38" s="114"/>
      <c r="AF38" s="51"/>
      <c r="AG38" s="51"/>
      <c r="AH38" s="114"/>
      <c r="AI38" s="114"/>
      <c r="AJ38" s="114"/>
      <c r="AK38" s="114"/>
      <c r="AL38" s="114"/>
      <c r="AM38" s="114"/>
      <c r="AN38" s="114"/>
      <c r="AO38" s="114"/>
      <c r="AP38" s="114"/>
      <c r="AQ38" s="51"/>
      <c r="AR38" s="51"/>
      <c r="AS38" s="51"/>
      <c r="AT38" s="51"/>
      <c r="AU38" s="51"/>
      <c r="AV38" s="51"/>
      <c r="AW38" s="51"/>
      <c r="AX38" s="51"/>
      <c r="AY38" s="51"/>
    </row>
    <row r="39" spans="2:51">
      <c r="B39" s="111"/>
      <c r="C39" s="111"/>
      <c r="D39" s="111"/>
      <c r="E39" s="111"/>
      <c r="F39" s="111"/>
      <c r="G39" s="111"/>
      <c r="H39" s="111"/>
      <c r="I39" s="111"/>
      <c r="J39" s="111"/>
      <c r="L39" s="114"/>
      <c r="M39" s="114"/>
      <c r="N39" s="114"/>
      <c r="O39" s="114"/>
      <c r="P39" s="114"/>
      <c r="Q39" s="114"/>
      <c r="R39" s="114"/>
      <c r="S39" s="114"/>
      <c r="T39" s="114"/>
      <c r="U39" s="51"/>
      <c r="V39" s="51"/>
      <c r="W39" s="114"/>
      <c r="X39" s="114"/>
      <c r="Y39" s="114"/>
      <c r="Z39" s="114"/>
      <c r="AA39" s="114"/>
      <c r="AB39" s="114"/>
      <c r="AC39" s="114"/>
      <c r="AD39" s="114"/>
      <c r="AE39" s="114"/>
      <c r="AF39" s="51"/>
      <c r="AG39" s="51"/>
      <c r="AH39" s="114"/>
      <c r="AI39" s="114"/>
      <c r="AJ39" s="114"/>
      <c r="AK39" s="114"/>
      <c r="AL39" s="114"/>
      <c r="AM39" s="114"/>
      <c r="AN39" s="114"/>
      <c r="AO39" s="114"/>
      <c r="AP39" s="114"/>
      <c r="AQ39" s="51"/>
      <c r="AR39" s="51"/>
      <c r="AS39" s="51"/>
      <c r="AT39" s="51"/>
      <c r="AU39" s="51"/>
      <c r="AV39" s="51"/>
      <c r="AW39" s="51"/>
      <c r="AX39" s="51"/>
      <c r="AY39" s="51"/>
    </row>
    <row r="40" spans="2:51">
      <c r="B40" s="111"/>
      <c r="C40" s="111"/>
      <c r="D40" s="111"/>
      <c r="E40" s="111"/>
      <c r="F40" s="111"/>
      <c r="G40" s="111"/>
      <c r="H40" s="111"/>
      <c r="I40" s="111"/>
      <c r="J40" s="111"/>
      <c r="L40" s="114"/>
      <c r="M40" s="114"/>
      <c r="N40" s="114"/>
      <c r="O40" s="114"/>
      <c r="P40" s="114"/>
      <c r="Q40" s="114"/>
      <c r="R40" s="114"/>
      <c r="S40" s="114"/>
      <c r="T40" s="114"/>
      <c r="U40" s="51"/>
      <c r="V40" s="51"/>
      <c r="W40" s="114"/>
      <c r="X40" s="114"/>
      <c r="Y40" s="114"/>
      <c r="Z40" s="114"/>
      <c r="AA40" s="114"/>
      <c r="AB40" s="114"/>
      <c r="AC40" s="114"/>
      <c r="AD40" s="114"/>
      <c r="AE40" s="114"/>
      <c r="AF40" s="51"/>
      <c r="AG40" s="51"/>
      <c r="AH40" s="114"/>
      <c r="AI40" s="114"/>
      <c r="AJ40" s="114"/>
      <c r="AK40" s="114"/>
      <c r="AL40" s="114"/>
      <c r="AM40" s="114"/>
      <c r="AN40" s="114"/>
      <c r="AO40" s="114"/>
      <c r="AP40" s="114"/>
      <c r="AQ40" s="51"/>
      <c r="AR40" s="51"/>
      <c r="AS40" s="51"/>
      <c r="AT40" s="51"/>
      <c r="AU40" s="51"/>
      <c r="AV40" s="51"/>
      <c r="AW40" s="51"/>
      <c r="AX40" s="51"/>
      <c r="AY40" s="51"/>
    </row>
    <row r="41" spans="2:51">
      <c r="B41" s="111"/>
      <c r="C41" s="111"/>
      <c r="D41" s="111"/>
      <c r="E41" s="111"/>
      <c r="F41" s="111"/>
      <c r="G41" s="111"/>
      <c r="H41" s="111"/>
      <c r="I41" s="111"/>
      <c r="J41" s="111"/>
      <c r="L41" s="114"/>
      <c r="M41" s="114"/>
      <c r="N41" s="114"/>
      <c r="O41" s="114"/>
      <c r="P41" s="114"/>
      <c r="Q41" s="114"/>
      <c r="R41" s="114"/>
      <c r="S41" s="114"/>
      <c r="T41" s="114"/>
      <c r="U41" s="51"/>
      <c r="V41" s="51"/>
      <c r="W41" s="114"/>
      <c r="X41" s="114"/>
      <c r="Y41" s="114"/>
      <c r="Z41" s="114"/>
      <c r="AA41" s="114"/>
      <c r="AB41" s="114"/>
      <c r="AC41" s="114"/>
      <c r="AD41" s="114"/>
      <c r="AE41" s="114"/>
      <c r="AF41" s="51"/>
      <c r="AG41" s="51"/>
      <c r="AH41" s="114"/>
      <c r="AI41" s="114"/>
      <c r="AJ41" s="114"/>
      <c r="AK41" s="114"/>
      <c r="AL41" s="114"/>
      <c r="AM41" s="114"/>
      <c r="AN41" s="114"/>
      <c r="AO41" s="114"/>
      <c r="AP41" s="114"/>
      <c r="AQ41" s="51"/>
      <c r="AR41" s="51"/>
      <c r="AS41" s="51"/>
      <c r="AT41" s="51"/>
      <c r="AU41" s="51"/>
      <c r="AV41" s="51"/>
      <c r="AW41" s="51"/>
      <c r="AX41" s="51"/>
      <c r="AY41" s="51"/>
    </row>
    <row r="42" spans="2:51">
      <c r="B42" s="111"/>
      <c r="C42" s="111"/>
      <c r="D42" s="111"/>
      <c r="E42" s="111"/>
      <c r="F42" s="111"/>
      <c r="G42" s="111"/>
      <c r="H42" s="111"/>
      <c r="I42" s="111"/>
      <c r="J42" s="111"/>
      <c r="L42" s="114"/>
      <c r="M42" s="114"/>
      <c r="N42" s="114"/>
      <c r="O42" s="114"/>
      <c r="P42" s="114"/>
      <c r="Q42" s="114"/>
      <c r="R42" s="114"/>
      <c r="S42" s="114"/>
      <c r="T42" s="114"/>
      <c r="U42" s="51"/>
      <c r="V42" s="51"/>
      <c r="W42" s="114"/>
      <c r="X42" s="114"/>
      <c r="Y42" s="114"/>
      <c r="Z42" s="114"/>
      <c r="AA42" s="114"/>
      <c r="AB42" s="114"/>
      <c r="AC42" s="114"/>
      <c r="AD42" s="114"/>
      <c r="AE42" s="114"/>
      <c r="AF42" s="51"/>
      <c r="AG42" s="51"/>
      <c r="AH42" s="114"/>
      <c r="AI42" s="114"/>
      <c r="AJ42" s="114"/>
      <c r="AK42" s="114"/>
      <c r="AL42" s="114"/>
      <c r="AM42" s="114"/>
      <c r="AN42" s="114"/>
      <c r="AO42" s="114"/>
      <c r="AP42" s="114"/>
      <c r="AQ42" s="51"/>
      <c r="AR42" s="51"/>
      <c r="AS42" s="51"/>
      <c r="AT42" s="51"/>
      <c r="AU42" s="51"/>
      <c r="AV42" s="51"/>
      <c r="AW42" s="51"/>
      <c r="AX42" s="51"/>
      <c r="AY42" s="51"/>
    </row>
    <row r="43" spans="2:51">
      <c r="B43" s="111"/>
      <c r="C43" s="111"/>
      <c r="D43" s="111"/>
      <c r="E43" s="111"/>
      <c r="F43" s="111"/>
      <c r="G43" s="111"/>
      <c r="H43" s="111"/>
      <c r="I43" s="111"/>
      <c r="J43" s="111"/>
      <c r="L43" s="114"/>
      <c r="M43" s="114"/>
      <c r="N43" s="114"/>
      <c r="O43" s="114"/>
      <c r="P43" s="114"/>
      <c r="Q43" s="114"/>
      <c r="R43" s="114"/>
      <c r="S43" s="114"/>
      <c r="T43" s="114"/>
      <c r="U43" s="51"/>
      <c r="V43" s="51"/>
      <c r="W43" s="114"/>
      <c r="X43" s="114"/>
      <c r="Y43" s="114"/>
      <c r="Z43" s="114"/>
      <c r="AA43" s="114"/>
      <c r="AB43" s="114"/>
      <c r="AC43" s="114"/>
      <c r="AD43" s="114"/>
      <c r="AE43" s="114"/>
      <c r="AF43" s="51"/>
      <c r="AG43" s="51"/>
      <c r="AH43" s="114"/>
      <c r="AI43" s="114"/>
      <c r="AJ43" s="114"/>
      <c r="AK43" s="114"/>
      <c r="AL43" s="114"/>
      <c r="AM43" s="114"/>
      <c r="AN43" s="114"/>
      <c r="AO43" s="114"/>
      <c r="AP43" s="114"/>
      <c r="AQ43" s="51"/>
      <c r="AR43" s="51"/>
      <c r="AS43" s="51"/>
      <c r="AT43" s="51"/>
      <c r="AU43" s="51"/>
      <c r="AV43" s="51"/>
      <c r="AW43" s="51"/>
      <c r="AX43" s="51"/>
      <c r="AY43" s="51"/>
    </row>
    <row r="44" spans="2:51">
      <c r="B44" s="111"/>
      <c r="C44" s="111"/>
      <c r="D44" s="111"/>
      <c r="E44" s="111"/>
      <c r="F44" s="111"/>
      <c r="G44" s="111"/>
      <c r="H44" s="111"/>
      <c r="I44" s="111"/>
      <c r="J44" s="111"/>
      <c r="L44" s="114"/>
      <c r="M44" s="114"/>
      <c r="N44" s="114"/>
      <c r="O44" s="114"/>
      <c r="P44" s="114"/>
      <c r="Q44" s="114"/>
      <c r="R44" s="114"/>
      <c r="S44" s="114"/>
      <c r="T44" s="114"/>
      <c r="U44" s="51"/>
      <c r="V44" s="51"/>
      <c r="W44" s="114"/>
      <c r="X44" s="114"/>
      <c r="Y44" s="114"/>
      <c r="Z44" s="114"/>
      <c r="AA44" s="114"/>
      <c r="AB44" s="114"/>
      <c r="AC44" s="114"/>
      <c r="AD44" s="114"/>
      <c r="AE44" s="114"/>
      <c r="AF44" s="51"/>
      <c r="AG44" s="51"/>
      <c r="AH44" s="114"/>
      <c r="AI44" s="114"/>
      <c r="AJ44" s="114"/>
      <c r="AK44" s="114"/>
      <c r="AL44" s="114"/>
      <c r="AM44" s="114"/>
      <c r="AN44" s="114"/>
      <c r="AO44" s="114"/>
      <c r="AP44" s="114"/>
      <c r="AQ44" s="51"/>
      <c r="AR44" s="51"/>
      <c r="AS44" s="51"/>
      <c r="AT44" s="51"/>
      <c r="AU44" s="51"/>
      <c r="AV44" s="51"/>
      <c r="AW44" s="51"/>
      <c r="AX44" s="51"/>
      <c r="AY44" s="51"/>
    </row>
    <row r="45" spans="2:51">
      <c r="B45" s="111"/>
      <c r="C45" s="111"/>
      <c r="D45" s="111"/>
      <c r="E45" s="111"/>
      <c r="F45" s="111"/>
      <c r="G45" s="111"/>
      <c r="H45" s="111"/>
      <c r="I45" s="111"/>
      <c r="J45" s="111"/>
      <c r="L45" s="114"/>
      <c r="M45" s="114"/>
      <c r="N45" s="114"/>
      <c r="O45" s="114"/>
      <c r="P45" s="114"/>
      <c r="Q45" s="114"/>
      <c r="R45" s="114"/>
      <c r="S45" s="114"/>
      <c r="T45" s="114"/>
      <c r="U45" s="51"/>
      <c r="V45" s="51"/>
      <c r="W45" s="114"/>
      <c r="X45" s="114"/>
      <c r="Y45" s="114"/>
      <c r="Z45" s="114"/>
      <c r="AA45" s="114"/>
      <c r="AB45" s="114"/>
      <c r="AC45" s="114"/>
      <c r="AD45" s="114"/>
      <c r="AE45" s="114"/>
      <c r="AF45" s="51"/>
      <c r="AG45" s="51"/>
      <c r="AH45" s="114"/>
      <c r="AI45" s="114"/>
      <c r="AJ45" s="114"/>
      <c r="AK45" s="114"/>
      <c r="AL45" s="114"/>
      <c r="AM45" s="114"/>
      <c r="AN45" s="114"/>
      <c r="AO45" s="114"/>
      <c r="AP45" s="114"/>
      <c r="AQ45" s="51"/>
      <c r="AR45" s="51"/>
      <c r="AS45" s="51"/>
      <c r="AT45" s="51"/>
      <c r="AU45" s="51"/>
      <c r="AV45" s="51"/>
      <c r="AW45" s="51"/>
      <c r="AX45" s="51"/>
      <c r="AY45" s="51"/>
    </row>
    <row r="46" spans="2:51">
      <c r="B46" s="111"/>
      <c r="C46" s="111"/>
      <c r="D46" s="111"/>
      <c r="E46" s="111"/>
      <c r="F46" s="111"/>
      <c r="G46" s="111"/>
      <c r="H46" s="111"/>
      <c r="I46" s="111"/>
      <c r="J46" s="111"/>
      <c r="L46" s="114"/>
      <c r="M46" s="114"/>
      <c r="N46" s="114"/>
      <c r="O46" s="114"/>
      <c r="P46" s="114"/>
      <c r="Q46" s="114"/>
      <c r="R46" s="114"/>
      <c r="S46" s="114"/>
      <c r="T46" s="114"/>
      <c r="U46" s="51"/>
      <c r="V46" s="51"/>
      <c r="W46" s="114"/>
      <c r="X46" s="114"/>
      <c r="Y46" s="114"/>
      <c r="Z46" s="114"/>
      <c r="AA46" s="114"/>
      <c r="AB46" s="114"/>
      <c r="AC46" s="114"/>
      <c r="AD46" s="114"/>
      <c r="AE46" s="114"/>
      <c r="AF46" s="51"/>
      <c r="AG46" s="51"/>
      <c r="AH46" s="114"/>
      <c r="AI46" s="114"/>
      <c r="AJ46" s="114"/>
      <c r="AK46" s="114"/>
      <c r="AL46" s="114"/>
      <c r="AM46" s="114"/>
      <c r="AN46" s="114"/>
      <c r="AO46" s="114"/>
      <c r="AP46" s="114"/>
      <c r="AQ46" s="51"/>
      <c r="AR46" s="51"/>
      <c r="AS46" s="51"/>
      <c r="AT46" s="51"/>
      <c r="AU46" s="51"/>
      <c r="AV46" s="51"/>
      <c r="AW46" s="51"/>
      <c r="AX46" s="51"/>
      <c r="AY46" s="51"/>
    </row>
    <row r="47" spans="2:51">
      <c r="B47" s="111"/>
      <c r="C47" s="111"/>
      <c r="D47" s="111"/>
      <c r="E47" s="111"/>
      <c r="F47" s="111"/>
      <c r="G47" s="111"/>
      <c r="H47" s="111"/>
      <c r="I47" s="111"/>
      <c r="J47" s="111"/>
      <c r="L47" s="114"/>
      <c r="M47" s="114"/>
      <c r="N47" s="114"/>
      <c r="O47" s="114"/>
      <c r="P47" s="114"/>
      <c r="Q47" s="114"/>
      <c r="R47" s="114"/>
      <c r="S47" s="114"/>
      <c r="T47" s="114"/>
      <c r="U47" s="51"/>
      <c r="V47" s="51"/>
      <c r="W47" s="114"/>
      <c r="X47" s="114"/>
      <c r="Y47" s="114"/>
      <c r="Z47" s="114"/>
      <c r="AA47" s="114"/>
      <c r="AB47" s="114"/>
      <c r="AC47" s="114"/>
      <c r="AD47" s="114"/>
      <c r="AE47" s="114"/>
      <c r="AF47" s="51"/>
      <c r="AG47" s="51"/>
      <c r="AH47" s="114"/>
      <c r="AI47" s="114"/>
      <c r="AJ47" s="114"/>
      <c r="AK47" s="114"/>
      <c r="AL47" s="114"/>
      <c r="AM47" s="114"/>
      <c r="AN47" s="114"/>
      <c r="AO47" s="114"/>
      <c r="AP47" s="114"/>
      <c r="AQ47" s="51"/>
      <c r="AR47" s="51"/>
      <c r="AS47" s="51"/>
      <c r="AT47" s="51"/>
      <c r="AU47" s="51"/>
      <c r="AV47" s="51"/>
      <c r="AW47" s="51"/>
      <c r="AX47" s="51"/>
      <c r="AY47" s="51"/>
    </row>
    <row r="48" spans="2:51">
      <c r="B48" s="111"/>
      <c r="C48" s="111"/>
      <c r="D48" s="111"/>
      <c r="E48" s="111"/>
      <c r="F48" s="111"/>
      <c r="G48" s="111"/>
      <c r="H48" s="111"/>
      <c r="I48" s="111"/>
      <c r="J48" s="111"/>
      <c r="L48" s="114"/>
      <c r="M48" s="114"/>
      <c r="N48" s="114"/>
      <c r="O48" s="114"/>
      <c r="P48" s="114"/>
      <c r="Q48" s="114"/>
      <c r="R48" s="114"/>
      <c r="S48" s="114"/>
      <c r="T48" s="114"/>
      <c r="U48" s="51"/>
      <c r="V48" s="51"/>
      <c r="W48" s="114"/>
      <c r="X48" s="114"/>
      <c r="Y48" s="114"/>
      <c r="Z48" s="114"/>
      <c r="AA48" s="114"/>
      <c r="AB48" s="114"/>
      <c r="AC48" s="114"/>
      <c r="AD48" s="114"/>
      <c r="AE48" s="114"/>
      <c r="AF48" s="51"/>
      <c r="AG48" s="51"/>
      <c r="AH48" s="114"/>
      <c r="AI48" s="114"/>
      <c r="AJ48" s="114"/>
      <c r="AK48" s="114"/>
      <c r="AL48" s="114"/>
      <c r="AM48" s="114"/>
      <c r="AN48" s="114"/>
      <c r="AO48" s="114"/>
      <c r="AP48" s="114"/>
      <c r="AQ48" s="51"/>
      <c r="AR48" s="51"/>
      <c r="AS48" s="51"/>
      <c r="AT48" s="51"/>
      <c r="AU48" s="51"/>
      <c r="AV48" s="51"/>
      <c r="AW48" s="51"/>
      <c r="AX48" s="51"/>
      <c r="AY48" s="51"/>
    </row>
    <row r="49" spans="2:51">
      <c r="B49" s="111"/>
      <c r="C49" s="111"/>
      <c r="D49" s="111"/>
      <c r="E49" s="111"/>
      <c r="F49" s="111"/>
      <c r="G49" s="111"/>
      <c r="H49" s="111"/>
      <c r="I49" s="111"/>
      <c r="J49" s="111"/>
      <c r="L49" s="114"/>
      <c r="M49" s="114"/>
      <c r="N49" s="114"/>
      <c r="O49" s="114"/>
      <c r="P49" s="114"/>
      <c r="Q49" s="114"/>
      <c r="R49" s="114"/>
      <c r="S49" s="114"/>
      <c r="T49" s="114"/>
      <c r="U49" s="51"/>
      <c r="V49" s="51"/>
      <c r="W49" s="114"/>
      <c r="X49" s="114"/>
      <c r="Y49" s="114"/>
      <c r="Z49" s="114"/>
      <c r="AA49" s="114"/>
      <c r="AB49" s="114"/>
      <c r="AC49" s="114"/>
      <c r="AD49" s="114"/>
      <c r="AE49" s="114"/>
      <c r="AF49" s="51"/>
      <c r="AG49" s="51"/>
      <c r="AH49" s="114"/>
      <c r="AI49" s="114"/>
      <c r="AJ49" s="114"/>
      <c r="AK49" s="114"/>
      <c r="AL49" s="114"/>
      <c r="AM49" s="114"/>
      <c r="AN49" s="114"/>
      <c r="AO49" s="114"/>
      <c r="AP49" s="114"/>
      <c r="AQ49" s="51"/>
      <c r="AR49" s="51"/>
      <c r="AS49" s="51"/>
      <c r="AT49" s="51"/>
      <c r="AU49" s="51"/>
      <c r="AV49" s="51"/>
      <c r="AW49" s="51"/>
      <c r="AX49" s="51"/>
      <c r="AY49" s="51"/>
    </row>
    <row r="50" spans="2:51">
      <c r="B50" s="111"/>
      <c r="C50" s="111"/>
      <c r="D50" s="111"/>
      <c r="E50" s="111"/>
      <c r="F50" s="111"/>
      <c r="G50" s="111"/>
      <c r="H50" s="111"/>
      <c r="I50" s="111"/>
      <c r="J50" s="111"/>
      <c r="L50" s="114"/>
      <c r="M50" s="114"/>
      <c r="N50" s="114"/>
      <c r="O50" s="114"/>
      <c r="P50" s="114"/>
      <c r="Q50" s="114"/>
      <c r="R50" s="114"/>
      <c r="S50" s="114"/>
      <c r="T50" s="114"/>
      <c r="U50" s="51"/>
      <c r="V50" s="51"/>
      <c r="W50" s="114"/>
      <c r="X50" s="114"/>
      <c r="Y50" s="114"/>
      <c r="Z50" s="114"/>
      <c r="AA50" s="114"/>
      <c r="AB50" s="114"/>
      <c r="AC50" s="114"/>
      <c r="AD50" s="114"/>
      <c r="AE50" s="114"/>
      <c r="AF50" s="51"/>
      <c r="AG50" s="51"/>
      <c r="AH50" s="114"/>
      <c r="AI50" s="114"/>
      <c r="AJ50" s="114"/>
      <c r="AK50" s="114"/>
      <c r="AL50" s="114"/>
      <c r="AM50" s="114"/>
      <c r="AN50" s="114"/>
      <c r="AO50" s="114"/>
      <c r="AP50" s="114"/>
      <c r="AQ50" s="51"/>
      <c r="AR50" s="51"/>
      <c r="AS50" s="51"/>
      <c r="AT50" s="51"/>
      <c r="AU50" s="51"/>
      <c r="AV50" s="51"/>
      <c r="AW50" s="51"/>
      <c r="AX50" s="51"/>
      <c r="AY50" s="51"/>
    </row>
  </sheetData>
  <sheetProtection formatCells="0" formatColumns="0" formatRows="0"/>
  <mergeCells count="8">
    <mergeCell ref="B4:J4"/>
    <mergeCell ref="B5:J5"/>
    <mergeCell ref="U4:W4"/>
    <mergeCell ref="Y4:AA4"/>
    <mergeCell ref="U5:W5"/>
    <mergeCell ref="Y5:AA5"/>
    <mergeCell ref="L4:T4"/>
    <mergeCell ref="L5:T5"/>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D1998-4ABC-4304-BAE6-3B42C60A54E1}">
  <sheetPr codeName="Sheet4">
    <outlinePr summaryRight="0"/>
    <pageSetUpPr autoPageBreaks="0"/>
  </sheetPr>
  <dimension ref="A1:Z25"/>
  <sheetViews>
    <sheetView showGridLines="0" zoomScale="90" zoomScaleNormal="90" workbookViewId="0">
      <selection activeCell="G9" sqref="G9"/>
    </sheetView>
  </sheetViews>
  <sheetFormatPr defaultRowHeight="14" outlineLevelCol="1"/>
  <cols>
    <col min="1" max="1" width="5.58203125" customWidth="1"/>
    <col min="2" max="2" width="15.58203125" style="131" customWidth="1"/>
    <col min="3" max="3" width="50.58203125" customWidth="1"/>
    <col min="4" max="6" width="19.83203125" customWidth="1"/>
    <col min="7" max="7" width="25.58203125" customWidth="1"/>
    <col min="8" max="9" width="19.83203125" customWidth="1"/>
    <col min="10" max="10" width="3.83203125" customWidth="1" collapsed="1"/>
    <col min="11" max="11" width="101.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8.58203125"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79.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45</v>
      </c>
      <c r="C4" s="182"/>
      <c r="D4" s="182"/>
      <c r="E4" s="182"/>
      <c r="F4" s="182"/>
      <c r="G4" s="182"/>
      <c r="H4" s="182"/>
      <c r="I4" s="183"/>
      <c r="K4" s="177"/>
      <c r="L4" s="177"/>
      <c r="V4" s="177"/>
      <c r="W4" s="177"/>
      <c r="X4" s="177"/>
    </row>
    <row r="5" spans="1:25" ht="38.65" customHeight="1" thickBot="1">
      <c r="B5" s="184" t="s">
        <v>46</v>
      </c>
      <c r="C5" s="185"/>
      <c r="D5" s="185"/>
      <c r="E5" s="185"/>
      <c r="F5" s="185"/>
      <c r="G5" s="185"/>
      <c r="H5" s="185"/>
      <c r="I5" s="186"/>
      <c r="K5" s="178"/>
      <c r="L5" s="178"/>
      <c r="V5" s="178"/>
      <c r="W5" s="178"/>
      <c r="X5" s="178"/>
    </row>
    <row r="6" spans="1:25" s="138" customFormat="1" ht="28.5" customHeight="1" thickTop="1" thickBot="1">
      <c r="B6" s="23"/>
      <c r="C6" s="23"/>
      <c r="D6" s="23"/>
      <c r="E6" s="23"/>
      <c r="F6" s="23"/>
      <c r="G6" s="23"/>
      <c r="H6" s="23"/>
      <c r="I6" s="23"/>
      <c r="K6" s="23"/>
      <c r="L6" s="23"/>
      <c r="V6" s="23"/>
      <c r="W6" s="23"/>
      <c r="X6" s="23"/>
    </row>
    <row r="7" spans="1:25">
      <c r="B7" s="89" t="s">
        <v>30</v>
      </c>
      <c r="C7" s="89" t="s">
        <v>47</v>
      </c>
      <c r="D7" s="109" t="s">
        <v>32</v>
      </c>
      <c r="E7" s="109" t="s">
        <v>33</v>
      </c>
      <c r="F7" s="109" t="s">
        <v>27</v>
      </c>
      <c r="G7" s="89" t="s">
        <v>35</v>
      </c>
      <c r="H7" s="89" t="s">
        <v>34</v>
      </c>
      <c r="I7" s="89" t="s">
        <v>36</v>
      </c>
      <c r="K7" s="24" t="s">
        <v>48</v>
      </c>
      <c r="L7" s="25" t="s">
        <v>49</v>
      </c>
      <c r="M7" s="10"/>
      <c r="N7" s="10"/>
      <c r="O7" s="10"/>
      <c r="P7" s="10"/>
      <c r="Q7" s="10"/>
      <c r="R7" s="10"/>
      <c r="S7" s="10"/>
      <c r="T7" s="10"/>
      <c r="U7" s="10"/>
      <c r="V7" s="24" t="s">
        <v>50</v>
      </c>
      <c r="W7" s="25" t="s">
        <v>51</v>
      </c>
      <c r="X7" s="25" t="s">
        <v>52</v>
      </c>
      <c r="Y7" s="26" t="s">
        <v>53</v>
      </c>
    </row>
    <row r="8" spans="1:25" ht="69" customHeight="1" thickBot="1">
      <c r="B8" s="108"/>
      <c r="C8" s="15"/>
      <c r="D8" s="15" t="s">
        <v>54</v>
      </c>
      <c r="E8" s="15" t="s">
        <v>55</v>
      </c>
      <c r="F8" s="15" t="s">
        <v>56</v>
      </c>
      <c r="G8" s="15" t="s">
        <v>57</v>
      </c>
      <c r="H8" s="15" t="s">
        <v>58</v>
      </c>
      <c r="I8" s="15" t="s">
        <v>59</v>
      </c>
      <c r="K8" s="16"/>
      <c r="L8" s="15"/>
      <c r="M8" s="10"/>
      <c r="N8" s="10"/>
      <c r="O8" s="10"/>
      <c r="P8" s="10"/>
      <c r="Q8" s="10"/>
      <c r="R8" s="10"/>
      <c r="S8" s="10"/>
      <c r="T8" s="10"/>
      <c r="U8" s="10"/>
      <c r="V8" s="16"/>
      <c r="W8" s="15"/>
      <c r="X8" s="15"/>
      <c r="Y8" s="17"/>
    </row>
    <row r="9" spans="1:25" ht="70.5" customHeight="1" thickTop="1" thickBot="1">
      <c r="B9" s="19" t="s">
        <v>60</v>
      </c>
      <c r="C9" s="19" t="s">
        <v>61</v>
      </c>
      <c r="D9" s="20"/>
      <c r="E9" s="20"/>
      <c r="F9" s="20"/>
      <c r="G9" s="20"/>
      <c r="H9" s="20"/>
      <c r="I9" s="20"/>
      <c r="K9" s="27" t="s">
        <v>62</v>
      </c>
      <c r="L9" s="134" t="s">
        <v>63</v>
      </c>
      <c r="M9" s="10"/>
      <c r="N9" s="10"/>
      <c r="O9" s="10"/>
      <c r="P9" s="10"/>
      <c r="Q9" s="10"/>
      <c r="R9" s="10"/>
      <c r="S9" s="10"/>
      <c r="T9" s="10"/>
      <c r="U9" s="10"/>
      <c r="V9" s="27">
        <f t="shared" ref="V9:W11" si="0">IF(D9="Not Initiated",1,IF(D9="Basic",2,IF(D9="Established",3,IF(D9="Advanced",4,0))))</f>
        <v>0</v>
      </c>
      <c r="W9" s="19">
        <f t="shared" si="0"/>
        <v>0</v>
      </c>
      <c r="X9" s="19">
        <f>IF(V9&gt;W9,0,W9-V9)</f>
        <v>0</v>
      </c>
      <c r="Y9" s="135" t="str">
        <f>IF(OR(E9="",D9="Not relevant",E9="Not relevant"),"Not relevant",IF(V9=0,0,IF(V9&lt;=3,V9/W9,"Ahead of current target level ("&amp;E9&amp;")")))</f>
        <v>Not relevant</v>
      </c>
    </row>
    <row r="10" spans="1:25" ht="70.5" customHeight="1" thickTop="1" thickBot="1">
      <c r="B10" s="130" t="s">
        <v>64</v>
      </c>
      <c r="C10" s="130" t="s">
        <v>65</v>
      </c>
      <c r="D10" s="20"/>
      <c r="E10" s="20"/>
      <c r="F10" s="20"/>
      <c r="G10" s="22"/>
      <c r="H10" s="22"/>
      <c r="I10" s="22"/>
      <c r="K10" s="136" t="s">
        <v>66</v>
      </c>
      <c r="L10" s="134" t="s">
        <v>67</v>
      </c>
      <c r="M10" s="10"/>
      <c r="N10" s="10"/>
      <c r="O10" s="10"/>
      <c r="P10" s="10"/>
      <c r="Q10" s="10"/>
      <c r="R10" s="10"/>
      <c r="S10" s="10"/>
      <c r="T10" s="10"/>
      <c r="U10" s="10"/>
      <c r="V10" s="27">
        <f t="shared" si="0"/>
        <v>0</v>
      </c>
      <c r="W10" s="19">
        <f t="shared" si="0"/>
        <v>0</v>
      </c>
      <c r="X10" s="19">
        <f t="shared" ref="X10:X23" si="1">IF(V10&gt;W10,0,W10-V10)</f>
        <v>0</v>
      </c>
      <c r="Y10" s="135" t="str">
        <f>IF(OR(E10="",D10="Not relevant",E10="Not relevant"),"Not relevant",IF(V10=0,0,IF(V10&lt;=3,V10/W10,"Ahead of current target level ("&amp;E10&amp;")")))</f>
        <v>Not relevant</v>
      </c>
    </row>
    <row r="11" spans="1:25" ht="70.5" customHeight="1" thickTop="1" thickBot="1">
      <c r="B11" s="130" t="s">
        <v>68</v>
      </c>
      <c r="C11" s="130" t="s">
        <v>69</v>
      </c>
      <c r="D11" s="20"/>
      <c r="E11" s="20"/>
      <c r="F11" s="20"/>
      <c r="G11" s="22"/>
      <c r="H11" s="22"/>
      <c r="I11" s="22"/>
      <c r="K11" s="136" t="s">
        <v>70</v>
      </c>
      <c r="L11" s="134" t="s">
        <v>71</v>
      </c>
      <c r="M11" s="10"/>
      <c r="N11" s="10"/>
      <c r="O11" s="10"/>
      <c r="P11" s="10"/>
      <c r="Q11" s="10"/>
      <c r="R11" s="10"/>
      <c r="S11" s="10"/>
      <c r="T11" s="10"/>
      <c r="U11" s="10"/>
      <c r="V11" s="27">
        <f t="shared" si="0"/>
        <v>0</v>
      </c>
      <c r="W11" s="19">
        <f t="shared" si="0"/>
        <v>0</v>
      </c>
      <c r="X11" s="19">
        <f t="shared" si="1"/>
        <v>0</v>
      </c>
      <c r="Y11" s="135" t="str">
        <f>IF(OR(E11="",D11="Not relevant",E11="Not relevant"),"Not relevant",IF(V11=0,0,IF(V11&lt;=3,V11/W11,"Ahead of current target level ("&amp;E11&amp;")")))</f>
        <v>Not relevant</v>
      </c>
    </row>
    <row r="12" spans="1:25" ht="70.5" customHeight="1" thickTop="1" thickBot="1">
      <c r="B12" s="130" t="s">
        <v>72</v>
      </c>
      <c r="C12" s="130" t="s">
        <v>73</v>
      </c>
      <c r="D12" s="20"/>
      <c r="E12" s="20"/>
      <c r="F12" s="20"/>
      <c r="G12" s="22"/>
      <c r="H12" s="22"/>
      <c r="I12" s="22"/>
      <c r="K12" s="27" t="s">
        <v>74</v>
      </c>
      <c r="L12" s="134" t="s">
        <v>75</v>
      </c>
      <c r="M12" s="10"/>
      <c r="N12" s="10"/>
      <c r="O12" s="10"/>
      <c r="P12" s="10"/>
      <c r="Q12" s="10"/>
      <c r="R12" s="10"/>
      <c r="S12" s="10"/>
      <c r="T12" s="10"/>
      <c r="U12" s="10"/>
      <c r="V12" s="27">
        <f>IF(D13="Not Initiated",1,IF(D13="Basic",2,IF(D13="Established",3,IF(D13="Advanced",4,0))))</f>
        <v>0</v>
      </c>
      <c r="W12" s="19">
        <f t="shared" ref="W12:W24" si="2">IF(E12="Not Initiated",1,IF(E12="Basic",2,IF(E12="Established",3,IF(E12="Advanced",4,0))))</f>
        <v>0</v>
      </c>
      <c r="X12" s="19">
        <f t="shared" si="1"/>
        <v>0</v>
      </c>
      <c r="Y12" s="135" t="str">
        <f>IF(OR(E13="",D13="Not relevant",E13="Not relevant"),"Not relevant",IF(V12=0,0,IF(V12&lt;=3,V12/W12,"Ahead of current target level ("&amp;E13&amp;")")))</f>
        <v>Not relevant</v>
      </c>
    </row>
    <row r="13" spans="1:25" ht="70.5" customHeight="1" thickTop="1" thickBot="1">
      <c r="B13" s="130" t="s">
        <v>76</v>
      </c>
      <c r="C13" s="130" t="s">
        <v>77</v>
      </c>
      <c r="D13" s="20"/>
      <c r="E13" s="20"/>
      <c r="F13" s="20"/>
      <c r="G13" s="22"/>
      <c r="H13" s="22"/>
      <c r="I13" s="22"/>
      <c r="K13" s="136" t="s">
        <v>78</v>
      </c>
      <c r="L13" s="134" t="s">
        <v>79</v>
      </c>
      <c r="V13" s="27">
        <f>IF(D13="Not Initiated",1,IF(D13="Basic",2,IF(D13="Established",3,IF(D13="Advanced",4,0))))</f>
        <v>0</v>
      </c>
      <c r="W13" s="19">
        <f t="shared" si="2"/>
        <v>0</v>
      </c>
      <c r="X13" s="19">
        <f t="shared" si="1"/>
        <v>0</v>
      </c>
      <c r="Y13" s="135" t="str">
        <f>IF(OR(E13="",D13="Not relevant",E13="Not relevant"),"Not relevant",IF(V13=0,0,IF(V13&lt;=3,V13/W13,"Ahead of current target level ("&amp;E13&amp;")")))</f>
        <v>Not relevant</v>
      </c>
    </row>
    <row r="14" spans="1:25" ht="70.5" customHeight="1" thickTop="1" thickBot="1">
      <c r="B14" s="130" t="s">
        <v>80</v>
      </c>
      <c r="C14" s="19" t="s">
        <v>81</v>
      </c>
      <c r="D14" s="20"/>
      <c r="E14" s="20"/>
      <c r="F14" s="22"/>
      <c r="G14" s="22"/>
      <c r="H14" s="22"/>
      <c r="I14" s="22"/>
      <c r="K14" s="136" t="s">
        <v>82</v>
      </c>
      <c r="L14" s="134" t="s">
        <v>83</v>
      </c>
      <c r="V14" s="27">
        <f>IF(D14="Not Initiated",1,IF(D14="Basic",2,IF(D14="Established",3,IF(D14="Advanced",4,0))))</f>
        <v>0</v>
      </c>
      <c r="W14" s="19">
        <f t="shared" si="2"/>
        <v>0</v>
      </c>
      <c r="X14" s="19">
        <f t="shared" si="1"/>
        <v>0</v>
      </c>
      <c r="Y14" s="135" t="str">
        <f>IF(OR(E14="",D14="Not relevant",E14="Not relevant"),"Not relevant",IF(V14=0,0,IF(V14&lt;=3,V14/W14,"Ahead of current target level ("&amp;E14&amp;")")))</f>
        <v>Not relevant</v>
      </c>
    </row>
    <row r="15" spans="1:25" ht="70.5" customHeight="1" thickTop="1" thickBot="1">
      <c r="B15" s="130" t="s">
        <v>84</v>
      </c>
      <c r="C15" s="19" t="s">
        <v>85</v>
      </c>
      <c r="D15" s="20"/>
      <c r="E15" s="20"/>
      <c r="F15" s="22"/>
      <c r="G15" s="22"/>
      <c r="H15" s="22"/>
      <c r="I15" s="22"/>
      <c r="K15" s="136" t="s">
        <v>86</v>
      </c>
      <c r="L15" s="134" t="s">
        <v>83</v>
      </c>
      <c r="V15" s="27">
        <f>IF(D15="Not Initiated",1,IF(D15="Basic",2,IF(D15="Established",3,IF(D15="Advanced",4,0))))</f>
        <v>0</v>
      </c>
      <c r="W15" s="19">
        <f t="shared" si="2"/>
        <v>0</v>
      </c>
      <c r="X15" s="19">
        <f t="shared" si="1"/>
        <v>0</v>
      </c>
      <c r="Y15" s="135" t="str">
        <f>IF(OR(E15="",D15="Not relevant",E15="Not relevant"),"Not relevant",IF(V15=0,0,IF(V15&lt;=3,V15/W15,"Ahead of current target level ("&amp;E15&amp;")")))</f>
        <v>Not relevant</v>
      </c>
    </row>
    <row r="16" spans="1:25" ht="70.5" customHeight="1" thickTop="1" thickBot="1">
      <c r="B16" s="130" t="s">
        <v>87</v>
      </c>
      <c r="C16" s="19" t="s">
        <v>88</v>
      </c>
      <c r="D16" s="20"/>
      <c r="E16" s="20"/>
      <c r="F16" s="22"/>
      <c r="G16" s="22"/>
      <c r="H16" s="22"/>
      <c r="I16" s="22"/>
      <c r="K16" s="136" t="s">
        <v>89</v>
      </c>
      <c r="L16" s="134" t="s">
        <v>90</v>
      </c>
      <c r="V16" s="27">
        <f>IF(D17="Not Initiated",1,IF(D17="Basic",2,IF(D17="Established",3,IF(D17="Advanced",4,0))))</f>
        <v>0</v>
      </c>
      <c r="W16" s="19">
        <f t="shared" si="2"/>
        <v>0</v>
      </c>
      <c r="X16" s="19">
        <f t="shared" si="1"/>
        <v>0</v>
      </c>
      <c r="Y16" s="135" t="str">
        <f>IF(OR(E17="",D17="Not relevant",E17="Not relevant"),"Not relevant",IF(V16=0,0,IF(V16&lt;=3,V16/W16,"Ahead of current target level ("&amp;E17&amp;")")))</f>
        <v>Not relevant</v>
      </c>
    </row>
    <row r="17" spans="2:25" ht="70.5" customHeight="1" thickTop="1" thickBot="1">
      <c r="B17" s="130" t="s">
        <v>91</v>
      </c>
      <c r="C17" s="19" t="s">
        <v>92</v>
      </c>
      <c r="D17" s="20"/>
      <c r="E17" s="20"/>
      <c r="F17" s="22"/>
      <c r="G17" s="22"/>
      <c r="H17" s="22"/>
      <c r="I17" s="22"/>
      <c r="K17" s="136" t="s">
        <v>93</v>
      </c>
      <c r="L17" s="134" t="s">
        <v>83</v>
      </c>
      <c r="V17" s="27">
        <f>IF(D17="Not Initiated",1,IF(D17="Basic",2,IF(D17="Established",3,IF(D17="Advanced",4,0))))</f>
        <v>0</v>
      </c>
      <c r="W17" s="19">
        <f t="shared" si="2"/>
        <v>0</v>
      </c>
      <c r="X17" s="19">
        <f t="shared" si="1"/>
        <v>0</v>
      </c>
      <c r="Y17" s="135" t="str">
        <f>IF(OR(E17="",D17="Not relevant",E17="Not relevant"),"Not relevant",IF(V17=0,0,IF(V17&lt;=3,V17/W17,"Ahead of current target level ("&amp;E17&amp;")")))</f>
        <v>Not relevant</v>
      </c>
    </row>
    <row r="18" spans="2:25" ht="70.5" customHeight="1" thickTop="1" thickBot="1">
      <c r="B18" s="19" t="s">
        <v>94</v>
      </c>
      <c r="C18" s="19" t="s">
        <v>95</v>
      </c>
      <c r="D18" s="20"/>
      <c r="E18" s="20"/>
      <c r="F18" s="22"/>
      <c r="G18" s="22"/>
      <c r="H18" s="22"/>
      <c r="I18" s="22"/>
      <c r="K18" s="27" t="s">
        <v>96</v>
      </c>
      <c r="L18" s="134" t="s">
        <v>97</v>
      </c>
      <c r="V18" s="27">
        <f>IF(D18="Not Initiated",1,IF(D18="Basic",2,IF(D18="Established",3,IF(D18="Advanced",4,0))))</f>
        <v>0</v>
      </c>
      <c r="W18" s="19">
        <f t="shared" si="2"/>
        <v>0</v>
      </c>
      <c r="X18" s="19">
        <f t="shared" si="1"/>
        <v>0</v>
      </c>
      <c r="Y18" s="135" t="str">
        <f>IF(OR(E18="",D18="Not relevant",E18="Not relevant"),"Not relevant",IF(V18=0,0,IF(V18&lt;=3,V18/W18,"Ahead of current target level ("&amp;E18&amp;")")))</f>
        <v>Not relevant</v>
      </c>
    </row>
    <row r="19" spans="2:25" ht="70.5" customHeight="1" thickTop="1" thickBot="1">
      <c r="B19" s="19" t="s">
        <v>98</v>
      </c>
      <c r="C19" s="19" t="s">
        <v>99</v>
      </c>
      <c r="D19" s="20"/>
      <c r="E19" s="20"/>
      <c r="F19" s="22"/>
      <c r="G19" s="22"/>
      <c r="H19" s="22"/>
      <c r="I19" s="22"/>
      <c r="K19" s="18" t="s">
        <v>100</v>
      </c>
      <c r="L19" s="134" t="s">
        <v>101</v>
      </c>
      <c r="V19" s="27">
        <f>IF(D19="Not Initiated",1,IF(D19="Basic",2,IF(D19="Established",3,IF(D19="Advanced",4,0))))</f>
        <v>0</v>
      </c>
      <c r="W19" s="19">
        <f t="shared" si="2"/>
        <v>0</v>
      </c>
      <c r="X19" s="19">
        <f t="shared" si="1"/>
        <v>0</v>
      </c>
      <c r="Y19" s="135" t="str">
        <f>IF(OR(E19="",D19="Not relevant",E19="Not relevant"),"Not relevant",IF(V19=0,0,IF(V19&lt;=3,V19/W19,"Ahead of current target level ("&amp;E19&amp;")")))</f>
        <v>Not relevant</v>
      </c>
    </row>
    <row r="20" spans="2:25" ht="70.5" customHeight="1" thickTop="1" thickBot="1">
      <c r="B20" s="130" t="s">
        <v>102</v>
      </c>
      <c r="C20" s="130" t="s">
        <v>103</v>
      </c>
      <c r="D20" s="20"/>
      <c r="E20" s="20"/>
      <c r="F20" s="22"/>
      <c r="G20" s="22"/>
      <c r="H20" s="22"/>
      <c r="I20" s="22"/>
      <c r="K20" s="136" t="s">
        <v>104</v>
      </c>
      <c r="L20" s="134" t="s">
        <v>105</v>
      </c>
      <c r="V20" s="27">
        <f>IF(D21="Not Initiated",1,IF(D21="Basic",2,IF(D21="Established",3,IF(D21="Advanced",4,0))))</f>
        <v>0</v>
      </c>
      <c r="W20" s="19">
        <f t="shared" si="2"/>
        <v>0</v>
      </c>
      <c r="X20" s="19">
        <f t="shared" si="1"/>
        <v>0</v>
      </c>
      <c r="Y20" s="135" t="str">
        <f>IF(OR(E21="",D21="Not relevant",E21="Not relevant"),"Not relevant",IF(V20=0,0,IF(V20&lt;=3,V20/W20,"Ahead of current target level ("&amp;E21&amp;")")))</f>
        <v>Not relevant</v>
      </c>
    </row>
    <row r="21" spans="2:25" ht="70.5" customHeight="1" thickTop="1" thickBot="1">
      <c r="B21" s="130" t="s">
        <v>106</v>
      </c>
      <c r="C21" s="130" t="s">
        <v>107</v>
      </c>
      <c r="D21" s="20"/>
      <c r="E21" s="20"/>
      <c r="F21" s="20"/>
      <c r="G21" s="22"/>
      <c r="H21" s="22"/>
      <c r="I21" s="22"/>
      <c r="K21" s="136" t="s">
        <v>108</v>
      </c>
      <c r="L21" s="134" t="s">
        <v>109</v>
      </c>
      <c r="V21" s="27">
        <f>IF(D21="Not Initiated",1,IF(D21="Basic",2,IF(D21="Established",3,IF(D21="Advanced",4,0))))</f>
        <v>0</v>
      </c>
      <c r="W21" s="19">
        <f t="shared" si="2"/>
        <v>0</v>
      </c>
      <c r="X21" s="19">
        <f t="shared" si="1"/>
        <v>0</v>
      </c>
      <c r="Y21" s="135" t="str">
        <f>IF(OR(E21="",D21="Not relevant",E21="Not relevant"),"Not relevant",IF(V21=0,0,IF(V21&lt;=3,V21/W21,"Ahead of current target level ("&amp;E21&amp;")")))</f>
        <v>Not relevant</v>
      </c>
    </row>
    <row r="22" spans="2:25" ht="70.5" customHeight="1" thickTop="1" thickBot="1">
      <c r="B22" s="130" t="s">
        <v>110</v>
      </c>
      <c r="C22" s="130" t="s">
        <v>111</v>
      </c>
      <c r="D22" s="20"/>
      <c r="E22" s="20"/>
      <c r="F22" s="20"/>
      <c r="G22" s="22"/>
      <c r="H22" s="22"/>
      <c r="I22" s="22"/>
      <c r="K22" s="136" t="s">
        <v>112</v>
      </c>
      <c r="L22" s="134" t="s">
        <v>113</v>
      </c>
      <c r="V22" s="27">
        <f>IF(D22="Not Initiated",1,IF(D22="Basic",2,IF(D22="Established",3,IF(D22="Advanced",4,0))))</f>
        <v>0</v>
      </c>
      <c r="W22" s="19">
        <f t="shared" si="2"/>
        <v>0</v>
      </c>
      <c r="X22" s="19">
        <f t="shared" si="1"/>
        <v>0</v>
      </c>
      <c r="Y22" s="135" t="str">
        <f>IF(OR(E22="",D22="Not relevant",E22="Not relevant"),"Not relevant",IF(V22=0,0,IF(V22&lt;=3,V22/W22,"Ahead of current target level ("&amp;E22&amp;")")))</f>
        <v>Not relevant</v>
      </c>
    </row>
    <row r="23" spans="2:25" ht="70.5" customHeight="1" thickTop="1" thickBot="1">
      <c r="B23" s="130" t="s">
        <v>114</v>
      </c>
      <c r="C23" s="130" t="s">
        <v>115</v>
      </c>
      <c r="D23" s="20"/>
      <c r="E23" s="20"/>
      <c r="F23" s="20"/>
      <c r="G23" s="22"/>
      <c r="H23" s="22"/>
      <c r="I23" s="22"/>
      <c r="K23" s="28" t="s">
        <v>116</v>
      </c>
      <c r="L23" s="134" t="s">
        <v>117</v>
      </c>
      <c r="V23" s="27">
        <f>IF(D23="Not Initiated",1,IF(D23="Basic",2,IF(D23="Established",3,IF(D23="Advanced",4,0))))</f>
        <v>0</v>
      </c>
      <c r="W23" s="19">
        <f t="shared" si="2"/>
        <v>0</v>
      </c>
      <c r="X23" s="19">
        <f t="shared" si="1"/>
        <v>0</v>
      </c>
      <c r="Y23" s="135" t="str">
        <f>IF(OR(E23="",D23="Not relevant",E23="Not relevant"),"Not relevant",IF(V23=0,0,IF(V23&lt;=3,V23/W23,"Ahead of current target level ("&amp;E23&amp;")")))</f>
        <v>Not relevant</v>
      </c>
    </row>
    <row r="24" spans="2:25" ht="70.5" customHeight="1" thickTop="1" thickBot="1">
      <c r="B24" s="106" t="s">
        <v>118</v>
      </c>
      <c r="C24" s="106" t="s">
        <v>119</v>
      </c>
      <c r="D24" s="20"/>
      <c r="E24" s="20"/>
      <c r="F24" s="20"/>
      <c r="G24" s="107"/>
      <c r="H24" s="107"/>
      <c r="I24" s="107"/>
      <c r="K24" s="28" t="s">
        <v>120</v>
      </c>
      <c r="L24" s="132" t="s">
        <v>121</v>
      </c>
      <c r="V24" s="124">
        <f>IF(D24="Not Initiated",1,IF(D24="Basic",2,IF(D24="Established",3,IF(D24="Advanced",4,0))))</f>
        <v>0</v>
      </c>
      <c r="W24" s="133">
        <f t="shared" si="2"/>
        <v>0</v>
      </c>
      <c r="X24" s="125">
        <f t="shared" ref="X24" si="3">IF(V24&gt;W24,0,W24-V24)</f>
        <v>0</v>
      </c>
      <c r="Y24" s="132" t="str">
        <f>IF(OR(E24="",D24="Not relevant",E24="Not relevant"),"Not relevant",IF(V24=0,0,IF(V24&lt;=3,V24/W24,"Ahead of current target level ("&amp;E24&amp;")")))</f>
        <v>Not relevant</v>
      </c>
    </row>
    <row r="25" spans="2:25" ht="14.5" thickTop="1"/>
  </sheetData>
  <sheetProtection sheet="1" objects="1" scenarios="1" formatCells="0" formatColumns="0" formatRows="0"/>
  <mergeCells count="6">
    <mergeCell ref="B4:I4"/>
    <mergeCell ref="B5:I5"/>
    <mergeCell ref="K4:L4"/>
    <mergeCell ref="K5:L5"/>
    <mergeCell ref="V4:X4"/>
    <mergeCell ref="V5:X5"/>
  </mergeCells>
  <phoneticPr fontId="4" type="noConversion"/>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AFD2E18-6A49-449A-9166-E6AF022B8B62}">
          <x14:formula1>
            <xm:f>'Back-End'!$B$5:$B$9</xm:f>
          </x14:formula1>
          <xm:sqref>D9:E24</xm:sqref>
        </x14:dataValidation>
        <x14:dataValidation type="list" allowBlank="1" showInputMessage="1" showErrorMessage="1" xr:uid="{44BD1CF5-1720-4092-97FF-20ACDFF53DEB}">
          <x14:formula1>
            <xm:f>'Back-End'!$B$13:$B$14</xm:f>
          </x14:formula1>
          <xm:sqref>F9:F24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F8B0-5119-4861-8FCB-DF35F9F133A2}">
  <sheetPr codeName="Sheet5">
    <outlinePr summaryBelow="0" summaryRight="0"/>
    <pageSetUpPr autoPageBreaks="0"/>
  </sheetPr>
  <dimension ref="A1:Z16"/>
  <sheetViews>
    <sheetView showGridLines="0" zoomScale="90" zoomScaleNormal="90" workbookViewId="0">
      <selection activeCell="G9" sqref="G9"/>
    </sheetView>
  </sheetViews>
  <sheetFormatPr defaultRowHeight="14" outlineLevelCol="1"/>
  <cols>
    <col min="1" max="1" width="5.58203125" customWidth="1"/>
    <col min="2" max="2" width="15.58203125" style="139"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122</v>
      </c>
      <c r="C4" s="182"/>
      <c r="D4" s="182"/>
      <c r="E4" s="182"/>
      <c r="F4" s="182"/>
      <c r="G4" s="182"/>
      <c r="H4" s="182"/>
      <c r="I4" s="183"/>
      <c r="K4" s="177"/>
      <c r="L4" s="177"/>
      <c r="M4" s="177"/>
      <c r="N4" s="117"/>
      <c r="O4" s="117"/>
      <c r="P4" s="117"/>
      <c r="Q4" s="117"/>
      <c r="R4" s="117"/>
      <c r="S4" s="117"/>
      <c r="T4" s="117"/>
      <c r="U4" s="117"/>
      <c r="W4" s="177"/>
      <c r="X4" s="177"/>
      <c r="Y4" s="177"/>
    </row>
    <row r="5" spans="1:25" ht="60.75" customHeight="1" thickBot="1">
      <c r="B5" s="184" t="s">
        <v>123</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72" customHeight="1">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124</v>
      </c>
      <c r="C9" s="19" t="s">
        <v>125</v>
      </c>
      <c r="D9" s="20"/>
      <c r="E9" s="20"/>
      <c r="F9" s="20"/>
      <c r="G9" s="20"/>
      <c r="H9" s="20"/>
      <c r="I9" s="20"/>
      <c r="J9" s="10"/>
      <c r="K9" s="27" t="s">
        <v>126</v>
      </c>
      <c r="L9" s="135" t="s">
        <v>127</v>
      </c>
      <c r="M9" s="10"/>
      <c r="N9" s="10"/>
      <c r="O9" s="10"/>
      <c r="P9" s="10"/>
      <c r="Q9" s="10"/>
      <c r="R9" s="10"/>
      <c r="S9" s="10"/>
      <c r="T9" s="10"/>
      <c r="U9" s="10"/>
      <c r="V9" s="27">
        <f t="shared" ref="V9:W15" si="0">IF(D9="Not Initiated",1,IF(D9="Basic",2,IF(D9="Established",3,IF(D9="Advanced",4,0))))</f>
        <v>0</v>
      </c>
      <c r="W9" s="19">
        <f t="shared" si="0"/>
        <v>0</v>
      </c>
      <c r="X9" s="19">
        <f>IF(V9&gt;W9,0,W9-V9)</f>
        <v>0</v>
      </c>
      <c r="Y9" s="135" t="str">
        <f t="shared" ref="Y9:Y15" si="1">IF(OR(E9="",D9="Not relevant",E9="Not relevant"),"Not relevant",IF(V9=0,0,IF(V9&lt;=3,V9/W9,"Ahead of current target level ("&amp;E9&amp;")")))</f>
        <v>Not relevant</v>
      </c>
    </row>
    <row r="10" spans="1:25" ht="70.5" customHeight="1" thickTop="1" thickBot="1">
      <c r="B10" s="19" t="s">
        <v>128</v>
      </c>
      <c r="C10" s="19" t="s">
        <v>129</v>
      </c>
      <c r="D10" s="20"/>
      <c r="E10" s="20"/>
      <c r="F10" s="20"/>
      <c r="G10" s="20"/>
      <c r="H10" s="20"/>
      <c r="I10" s="20"/>
      <c r="J10" s="10"/>
      <c r="K10" s="27" t="s">
        <v>130</v>
      </c>
      <c r="L10" s="135" t="s">
        <v>131</v>
      </c>
      <c r="M10" s="10"/>
      <c r="N10" s="10"/>
      <c r="O10" s="10"/>
      <c r="P10" s="10"/>
      <c r="Q10" s="10"/>
      <c r="R10" s="10"/>
      <c r="S10" s="10"/>
      <c r="T10" s="10"/>
      <c r="U10" s="10"/>
      <c r="V10" s="27">
        <f t="shared" si="0"/>
        <v>0</v>
      </c>
      <c r="W10" s="19">
        <f t="shared" si="0"/>
        <v>0</v>
      </c>
      <c r="X10" s="19">
        <f t="shared" ref="X10:X12" si="2">IF(V10&gt;W10,0,W10-V10)</f>
        <v>0</v>
      </c>
      <c r="Y10" s="135" t="str">
        <f t="shared" si="1"/>
        <v>Not relevant</v>
      </c>
    </row>
    <row r="11" spans="1:25" ht="70.5" customHeight="1" thickTop="1" thickBot="1">
      <c r="B11" s="19" t="s">
        <v>132</v>
      </c>
      <c r="C11" s="19" t="s">
        <v>133</v>
      </c>
      <c r="D11" s="20"/>
      <c r="E11" s="20"/>
      <c r="F11" s="20"/>
      <c r="G11" s="20"/>
      <c r="H11" s="20"/>
      <c r="I11" s="20"/>
      <c r="J11" s="10"/>
      <c r="K11" s="27" t="s">
        <v>134</v>
      </c>
      <c r="L11" s="135" t="s">
        <v>135</v>
      </c>
      <c r="M11" s="10"/>
      <c r="N11" s="10"/>
      <c r="O11" s="10"/>
      <c r="P11" s="10"/>
      <c r="Q11" s="10"/>
      <c r="R11" s="10"/>
      <c r="S11" s="10"/>
      <c r="T11" s="10"/>
      <c r="U11" s="10"/>
      <c r="V11" s="27">
        <f t="shared" si="0"/>
        <v>0</v>
      </c>
      <c r="W11" s="19">
        <f t="shared" si="0"/>
        <v>0</v>
      </c>
      <c r="X11" s="19">
        <f t="shared" si="2"/>
        <v>0</v>
      </c>
      <c r="Y11" s="135" t="str">
        <f t="shared" si="1"/>
        <v>Not relevant</v>
      </c>
    </row>
    <row r="12" spans="1:25" ht="70.5" customHeight="1" thickTop="1" thickBot="1">
      <c r="B12" s="19" t="s">
        <v>136</v>
      </c>
      <c r="C12" s="19" t="s">
        <v>137</v>
      </c>
      <c r="D12" s="20"/>
      <c r="E12" s="20"/>
      <c r="F12" s="20"/>
      <c r="G12" s="20"/>
      <c r="H12" s="20"/>
      <c r="I12" s="20"/>
      <c r="J12" s="10"/>
      <c r="K12" s="27" t="s">
        <v>138</v>
      </c>
      <c r="L12" s="135" t="s">
        <v>139</v>
      </c>
      <c r="M12" s="10"/>
      <c r="N12" s="10"/>
      <c r="O12" s="10"/>
      <c r="P12" s="10"/>
      <c r="Q12" s="10"/>
      <c r="R12" s="10"/>
      <c r="S12" s="10"/>
      <c r="T12" s="10"/>
      <c r="U12" s="10"/>
      <c r="V12" s="27">
        <f t="shared" si="0"/>
        <v>0</v>
      </c>
      <c r="W12" s="19">
        <f t="shared" si="0"/>
        <v>0</v>
      </c>
      <c r="X12" s="19">
        <f t="shared" si="2"/>
        <v>0</v>
      </c>
      <c r="Y12" s="135" t="str">
        <f t="shared" si="1"/>
        <v>Not relevant</v>
      </c>
    </row>
    <row r="13" spans="1:25" ht="70.5" customHeight="1" thickTop="1" thickBot="1">
      <c r="B13" s="19" t="s">
        <v>140</v>
      </c>
      <c r="C13" s="19" t="s">
        <v>141</v>
      </c>
      <c r="D13" s="20"/>
      <c r="E13" s="20"/>
      <c r="F13" s="20"/>
      <c r="G13" s="20"/>
      <c r="H13" s="20"/>
      <c r="I13" s="20"/>
      <c r="K13" s="28" t="s">
        <v>142</v>
      </c>
      <c r="L13" s="135" t="s">
        <v>143</v>
      </c>
      <c r="V13" s="27">
        <f t="shared" si="0"/>
        <v>0</v>
      </c>
      <c r="W13" s="19">
        <f t="shared" si="0"/>
        <v>0</v>
      </c>
      <c r="X13" s="19">
        <f>IF(V13&gt;W13,0,W13-V13)</f>
        <v>0</v>
      </c>
      <c r="Y13" s="135" t="str">
        <f t="shared" si="1"/>
        <v>Not relevant</v>
      </c>
    </row>
    <row r="14" spans="1:25" ht="70.5" customHeight="1" thickTop="1" thickBot="1">
      <c r="B14" s="19" t="s">
        <v>144</v>
      </c>
      <c r="C14" s="19" t="s">
        <v>145</v>
      </c>
      <c r="D14" s="20"/>
      <c r="E14" s="20"/>
      <c r="F14" s="20"/>
      <c r="G14" s="20"/>
      <c r="H14" s="20"/>
      <c r="I14" s="20"/>
      <c r="K14" s="28" t="s">
        <v>146</v>
      </c>
      <c r="L14" s="135" t="s">
        <v>147</v>
      </c>
      <c r="V14" s="27">
        <f t="shared" si="0"/>
        <v>0</v>
      </c>
      <c r="W14" s="19">
        <f t="shared" si="0"/>
        <v>0</v>
      </c>
      <c r="X14" s="19">
        <f t="shared" ref="X14:X15" si="3">IF(V14&gt;W14,0,W14-V14)</f>
        <v>0</v>
      </c>
      <c r="Y14" s="135" t="str">
        <f t="shared" si="1"/>
        <v>Not relevant</v>
      </c>
    </row>
    <row r="15" spans="1:25" ht="70.5" customHeight="1" thickTop="1" thickBot="1">
      <c r="B15" s="106" t="s">
        <v>148</v>
      </c>
      <c r="C15" s="106" t="s">
        <v>149</v>
      </c>
      <c r="D15" s="20"/>
      <c r="E15" s="20"/>
      <c r="F15" s="20"/>
      <c r="G15" s="107"/>
      <c r="H15" s="107"/>
      <c r="I15" s="107"/>
      <c r="K15" s="28" t="s">
        <v>150</v>
      </c>
      <c r="L15" s="132" t="s">
        <v>151</v>
      </c>
      <c r="V15" s="124">
        <f t="shared" si="0"/>
        <v>0</v>
      </c>
      <c r="W15" s="133">
        <f t="shared" si="0"/>
        <v>0</v>
      </c>
      <c r="X15" s="140">
        <f t="shared" si="3"/>
        <v>0</v>
      </c>
      <c r="Y15" s="132" t="str">
        <f t="shared" si="1"/>
        <v>Not relevant</v>
      </c>
    </row>
    <row r="16" spans="1:25" ht="14.5" thickTop="1"/>
  </sheetData>
  <sheetProtection sheet="1" objects="1" scenarios="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18214DD-5AB6-4B16-B37D-5F4898542D24}">
          <x14:formula1>
            <xm:f>'Back-End'!$B$5:$B$9</xm:f>
          </x14:formula1>
          <xm:sqref>D9:E15</xm:sqref>
        </x14:dataValidation>
        <x14:dataValidation type="list" allowBlank="1" showInputMessage="1" showErrorMessage="1" xr:uid="{B62751F2-766B-4A70-903D-601C193A5C04}">
          <x14:formula1>
            <xm:f>'Back-End'!$B$13:$B$14</xm:f>
          </x14:formula1>
          <xm:sqref>F9:F15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7BE04-8523-4C2C-80B5-28BC463D4125}">
  <sheetPr codeName="Sheet6">
    <outlinePr summaryBelow="0" summaryRight="0"/>
    <pageSetUpPr autoPageBreaks="0"/>
  </sheetPr>
  <dimension ref="A1:Y20"/>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9" width="19.83203125" customWidth="1"/>
    <col min="10" max="10" width="9.75" customWidth="1" collapsed="1"/>
    <col min="11" max="11" width="65.33203125" hidden="1" customWidth="1" outlineLevel="1"/>
    <col min="12" max="12" width="20.33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30.75" customHeight="1" thickBot="1"/>
    <row r="4" spans="1:25" ht="29.25" customHeight="1" thickTop="1">
      <c r="B4" s="181" t="s">
        <v>37</v>
      </c>
      <c r="C4" s="182"/>
      <c r="D4" s="182"/>
      <c r="E4" s="182"/>
      <c r="F4" s="182"/>
      <c r="G4" s="182"/>
      <c r="H4" s="182"/>
      <c r="I4" s="183"/>
      <c r="K4" s="177"/>
      <c r="L4" s="177"/>
      <c r="M4" s="177"/>
      <c r="N4" s="117"/>
      <c r="O4" s="117"/>
      <c r="P4" s="117"/>
      <c r="Q4" s="117"/>
      <c r="R4" s="117"/>
      <c r="S4" s="117"/>
      <c r="T4" s="117"/>
      <c r="U4" s="117"/>
      <c r="W4" s="177"/>
      <c r="X4" s="177"/>
      <c r="Y4" s="177"/>
    </row>
    <row r="5" spans="1:25" ht="38.65" customHeight="1" thickBot="1">
      <c r="B5" s="184" t="s">
        <v>152</v>
      </c>
      <c r="C5" s="185"/>
      <c r="D5" s="185"/>
      <c r="E5" s="185"/>
      <c r="F5" s="185"/>
      <c r="G5" s="185"/>
      <c r="H5" s="185"/>
      <c r="I5" s="186"/>
      <c r="K5" s="178"/>
      <c r="L5" s="178"/>
      <c r="M5" s="178"/>
      <c r="N5" s="23"/>
      <c r="O5" s="23"/>
      <c r="P5" s="23"/>
      <c r="Q5" s="23"/>
      <c r="R5" s="23"/>
      <c r="S5" s="23"/>
      <c r="T5" s="23"/>
      <c r="U5" s="23"/>
      <c r="W5" s="178"/>
      <c r="X5" s="178"/>
      <c r="Y5" s="178"/>
    </row>
    <row r="6" spans="1:25" ht="30.7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69" customHeight="1">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128.5" thickBot="1">
      <c r="B9" s="19" t="s">
        <v>38</v>
      </c>
      <c r="C9" s="19" t="s">
        <v>153</v>
      </c>
      <c r="D9" s="20"/>
      <c r="E9" s="20"/>
      <c r="F9" s="20"/>
      <c r="G9" s="20"/>
      <c r="H9" s="20"/>
      <c r="I9" s="20"/>
      <c r="J9" s="10"/>
      <c r="K9" s="27" t="s">
        <v>154</v>
      </c>
      <c r="L9" s="135" t="s">
        <v>155</v>
      </c>
      <c r="M9" s="10"/>
      <c r="N9" s="10"/>
      <c r="O9" s="10"/>
      <c r="P9" s="10"/>
      <c r="Q9" s="10"/>
      <c r="R9" s="10"/>
      <c r="S9" s="10"/>
      <c r="T9" s="10"/>
      <c r="U9" s="10"/>
      <c r="V9" s="27">
        <f t="shared" ref="V9:V17" si="0">IF(D9="Not Initiated",1,IF(D9="Basic",2,IF(D9="Established",3,IF(D9="Advanced",4,0))))</f>
        <v>0</v>
      </c>
      <c r="W9" s="19">
        <f t="shared" ref="W9:W17" si="1">IF(E9="Not Initiated",1,IF(E9="Basic",2,IF(E9="Established",3,IF(E9="Advanced",4,0))))</f>
        <v>0</v>
      </c>
      <c r="X9" s="19">
        <f>IF(V9&gt;W9,0,W9-V9)</f>
        <v>0</v>
      </c>
      <c r="Y9" s="135" t="str">
        <f t="shared" ref="Y9:Y17" si="2">IF(OR(E9="",D9="Not relevant",E9="Not relevant"),"Not relevant",IF(V9=0,0,IF(V9&lt;=3,V9/W9,"Ahead of current target level ("&amp;E9&amp;")")))</f>
        <v>Not relevant</v>
      </c>
    </row>
    <row r="10" spans="1:25" ht="70.5" customHeight="1" thickTop="1" thickBot="1">
      <c r="B10" s="19" t="s">
        <v>40</v>
      </c>
      <c r="C10" s="19" t="s">
        <v>156</v>
      </c>
      <c r="D10" s="20"/>
      <c r="E10" s="20"/>
      <c r="F10" s="20"/>
      <c r="G10" s="128"/>
      <c r="H10" s="20"/>
      <c r="I10" s="20"/>
      <c r="J10" s="10"/>
      <c r="K10" s="27" t="s">
        <v>157</v>
      </c>
      <c r="L10" s="135" t="s">
        <v>158</v>
      </c>
      <c r="M10" s="10"/>
      <c r="N10" s="10"/>
      <c r="O10" s="10"/>
      <c r="P10" s="10"/>
      <c r="Q10" s="10"/>
      <c r="R10" s="10"/>
      <c r="S10" s="10"/>
      <c r="T10" s="10"/>
      <c r="U10" s="10"/>
      <c r="V10" s="27">
        <f t="shared" si="0"/>
        <v>0</v>
      </c>
      <c r="W10" s="19">
        <f t="shared" si="1"/>
        <v>0</v>
      </c>
      <c r="X10" s="19"/>
      <c r="Y10" s="135" t="str">
        <f t="shared" si="2"/>
        <v>Not relevant</v>
      </c>
    </row>
    <row r="11" spans="1:25" ht="70.5" customHeight="1" thickTop="1" thickBot="1">
      <c r="B11" s="19" t="s">
        <v>42</v>
      </c>
      <c r="C11" s="19" t="s">
        <v>159</v>
      </c>
      <c r="D11" s="20"/>
      <c r="E11" s="20"/>
      <c r="F11" s="20"/>
      <c r="G11" s="20"/>
      <c r="H11" s="20"/>
      <c r="I11" s="20"/>
      <c r="J11" s="10"/>
      <c r="K11" s="27" t="s">
        <v>160</v>
      </c>
      <c r="L11" s="135" t="s">
        <v>161</v>
      </c>
      <c r="M11" s="10"/>
      <c r="N11" s="10"/>
      <c r="O11" s="10"/>
      <c r="P11" s="10"/>
      <c r="Q11" s="10"/>
      <c r="R11" s="10"/>
      <c r="S11" s="10"/>
      <c r="T11" s="10"/>
      <c r="U11" s="10"/>
      <c r="V11" s="27">
        <f t="shared" si="0"/>
        <v>0</v>
      </c>
      <c r="W11" s="19">
        <f t="shared" si="1"/>
        <v>0</v>
      </c>
      <c r="X11" s="19">
        <f t="shared" ref="X11:X17" si="3">IF(V11&gt;W11,0,W11-V11)</f>
        <v>0</v>
      </c>
      <c r="Y11" s="135" t="str">
        <f t="shared" si="2"/>
        <v>Not relevant</v>
      </c>
    </row>
    <row r="12" spans="1:25" ht="70.5" customHeight="1" thickTop="1" thickBot="1">
      <c r="B12" s="130" t="s">
        <v>43</v>
      </c>
      <c r="C12" s="130" t="s">
        <v>162</v>
      </c>
      <c r="D12" s="20"/>
      <c r="E12" s="20"/>
      <c r="F12" s="20"/>
      <c r="G12" s="20"/>
      <c r="H12" s="20"/>
      <c r="I12" s="20"/>
      <c r="J12" s="10"/>
      <c r="K12" s="27" t="s">
        <v>163</v>
      </c>
      <c r="L12" s="135" t="s">
        <v>164</v>
      </c>
      <c r="M12" s="10"/>
      <c r="N12" s="10"/>
      <c r="O12" s="10"/>
      <c r="P12" s="10"/>
      <c r="Q12" s="10"/>
      <c r="R12" s="10"/>
      <c r="S12" s="10"/>
      <c r="T12" s="10"/>
      <c r="U12" s="10"/>
      <c r="V12" s="27">
        <f t="shared" si="0"/>
        <v>0</v>
      </c>
      <c r="W12" s="19">
        <f t="shared" si="1"/>
        <v>0</v>
      </c>
      <c r="X12" s="19"/>
      <c r="Y12" s="135" t="str">
        <f t="shared" si="2"/>
        <v>Not relevant</v>
      </c>
    </row>
    <row r="13" spans="1:25" ht="70.5" customHeight="1" thickTop="1" thickBot="1">
      <c r="B13" s="19" t="s">
        <v>44</v>
      </c>
      <c r="C13" s="19" t="s">
        <v>165</v>
      </c>
      <c r="D13" s="20"/>
      <c r="E13" s="20"/>
      <c r="F13" s="20"/>
      <c r="G13" s="20"/>
      <c r="H13" s="20"/>
      <c r="I13" s="20"/>
      <c r="J13" s="10"/>
      <c r="K13" s="27" t="s">
        <v>166</v>
      </c>
      <c r="L13" s="135" t="s">
        <v>167</v>
      </c>
      <c r="M13" s="10"/>
      <c r="N13" s="10"/>
      <c r="O13" s="10"/>
      <c r="P13" s="10"/>
      <c r="Q13" s="10"/>
      <c r="R13" s="10"/>
      <c r="S13" s="10"/>
      <c r="T13" s="10"/>
      <c r="U13" s="10"/>
      <c r="V13" s="27">
        <f t="shared" si="0"/>
        <v>0</v>
      </c>
      <c r="W13" s="19">
        <f t="shared" si="1"/>
        <v>0</v>
      </c>
      <c r="X13" s="19">
        <f t="shared" si="3"/>
        <v>0</v>
      </c>
      <c r="Y13" s="135" t="str">
        <f t="shared" si="2"/>
        <v>Not relevant</v>
      </c>
    </row>
    <row r="14" spans="1:25" ht="70.5" customHeight="1" thickTop="1" thickBot="1">
      <c r="A14" t="s">
        <v>168</v>
      </c>
      <c r="B14" s="19" t="s">
        <v>98</v>
      </c>
      <c r="C14" s="19" t="s">
        <v>169</v>
      </c>
      <c r="D14" s="20"/>
      <c r="E14" s="20"/>
      <c r="F14" s="20"/>
      <c r="G14" s="20"/>
      <c r="H14" s="20"/>
      <c r="I14" s="20"/>
      <c r="J14" s="10"/>
      <c r="K14" s="18" t="s">
        <v>171</v>
      </c>
      <c r="L14" s="135" t="s">
        <v>172</v>
      </c>
      <c r="M14" s="10"/>
      <c r="N14" s="10"/>
      <c r="O14" s="10"/>
      <c r="P14" s="10"/>
      <c r="Q14" s="10"/>
      <c r="R14" s="10"/>
      <c r="S14" s="10"/>
      <c r="T14" s="10"/>
      <c r="U14" s="10"/>
      <c r="V14" s="27">
        <f t="shared" si="0"/>
        <v>0</v>
      </c>
      <c r="W14" s="19">
        <f t="shared" si="1"/>
        <v>0</v>
      </c>
      <c r="X14" s="19">
        <f t="shared" si="3"/>
        <v>0</v>
      </c>
      <c r="Y14" s="135" t="str">
        <f t="shared" si="2"/>
        <v>Not relevant</v>
      </c>
    </row>
    <row r="15" spans="1:25" ht="70.5" customHeight="1" thickTop="1" thickBot="1">
      <c r="B15" s="19" t="s">
        <v>173</v>
      </c>
      <c r="C15" s="19" t="s">
        <v>174</v>
      </c>
      <c r="D15" s="20"/>
      <c r="E15" s="20"/>
      <c r="F15" s="20"/>
      <c r="G15" s="20"/>
      <c r="H15" s="20"/>
      <c r="I15" s="20"/>
      <c r="J15" s="10"/>
      <c r="K15" s="27" t="s">
        <v>175</v>
      </c>
      <c r="L15" s="135" t="s">
        <v>176</v>
      </c>
      <c r="M15" s="10"/>
      <c r="N15" s="10"/>
      <c r="O15" s="10"/>
      <c r="P15" s="10"/>
      <c r="Q15" s="10"/>
      <c r="R15" s="10"/>
      <c r="S15" s="10"/>
      <c r="T15" s="10"/>
      <c r="U15" s="10"/>
      <c r="V15" s="27">
        <f t="shared" si="0"/>
        <v>0</v>
      </c>
      <c r="W15" s="19">
        <f t="shared" si="1"/>
        <v>0</v>
      </c>
      <c r="X15" s="19">
        <f t="shared" si="3"/>
        <v>0</v>
      </c>
      <c r="Y15" s="135" t="str">
        <f t="shared" si="2"/>
        <v>Not relevant</v>
      </c>
    </row>
    <row r="16" spans="1:25" ht="70.5" customHeight="1" thickTop="1" thickBot="1">
      <c r="B16" s="19" t="s">
        <v>177</v>
      </c>
      <c r="C16" s="19" t="s">
        <v>178</v>
      </c>
      <c r="D16" s="20"/>
      <c r="E16" s="20"/>
      <c r="F16" s="20"/>
      <c r="G16" s="20"/>
      <c r="H16" s="20"/>
      <c r="I16" s="20"/>
      <c r="J16" s="10"/>
      <c r="K16" s="27" t="s">
        <v>180</v>
      </c>
      <c r="L16" s="135" t="s">
        <v>181</v>
      </c>
      <c r="M16" s="10"/>
      <c r="N16" s="10"/>
      <c r="O16" s="10"/>
      <c r="P16" s="10"/>
      <c r="Q16" s="10"/>
      <c r="R16" s="10"/>
      <c r="S16" s="10"/>
      <c r="T16" s="10"/>
      <c r="U16" s="10"/>
      <c r="V16" s="27">
        <f t="shared" si="0"/>
        <v>0</v>
      </c>
      <c r="W16" s="19">
        <f t="shared" si="1"/>
        <v>0</v>
      </c>
      <c r="X16" s="19">
        <f t="shared" si="3"/>
        <v>0</v>
      </c>
      <c r="Y16" s="135" t="str">
        <f t="shared" si="2"/>
        <v>Not relevant</v>
      </c>
    </row>
    <row r="17" spans="2:25" ht="70.5" customHeight="1" thickTop="1" thickBot="1">
      <c r="B17" s="19" t="s">
        <v>182</v>
      </c>
      <c r="C17" s="19" t="s">
        <v>183</v>
      </c>
      <c r="D17" s="20"/>
      <c r="E17" s="20"/>
      <c r="F17" s="20"/>
      <c r="G17" s="20"/>
      <c r="H17" s="20"/>
      <c r="I17" s="20"/>
      <c r="K17" s="28" t="s">
        <v>184</v>
      </c>
      <c r="L17" s="141" t="s">
        <v>185</v>
      </c>
      <c r="V17" s="124">
        <f t="shared" si="0"/>
        <v>0</v>
      </c>
      <c r="W17" s="133">
        <f t="shared" si="1"/>
        <v>0</v>
      </c>
      <c r="X17" s="125">
        <f t="shared" si="3"/>
        <v>0</v>
      </c>
      <c r="Y17" s="132" t="str">
        <f t="shared" si="2"/>
        <v>Not relevant</v>
      </c>
    </row>
    <row r="18" spans="2:25" s="51" customFormat="1" ht="14.5" thickTop="1">
      <c r="B18" s="142"/>
      <c r="C18" s="142"/>
      <c r="D18" s="142"/>
      <c r="E18" s="142"/>
      <c r="F18" s="142"/>
      <c r="G18" s="142"/>
      <c r="H18" s="142"/>
      <c r="I18" s="142"/>
      <c r="K18" s="143"/>
      <c r="L18" s="142"/>
      <c r="V18" s="143"/>
      <c r="W18" s="142"/>
      <c r="X18" s="142"/>
      <c r="Y18" s="142"/>
    </row>
    <row r="19" spans="2:25">
      <c r="B19" s="144"/>
    </row>
    <row r="20" spans="2:25">
      <c r="B20" s="145"/>
    </row>
  </sheetData>
  <sheetProtection sheet="1" objects="1" scenarios="1" formatCells="0" formatColumns="0" formatRows="0"/>
  <mergeCells count="6">
    <mergeCell ref="K5:M5"/>
    <mergeCell ref="W5:Y5"/>
    <mergeCell ref="B4:I4"/>
    <mergeCell ref="B5:I5"/>
    <mergeCell ref="K4:M4"/>
    <mergeCell ref="W4:Y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8208A47-A5EE-46D0-8450-58D550A4F9DC}">
          <x14:formula1>
            <xm:f>'Back-End'!$B$13:$B$14</xm:f>
          </x14:formula1>
          <xm:sqref>F9:F20</xm:sqref>
        </x14:dataValidation>
        <x14:dataValidation type="list" allowBlank="1" showInputMessage="1" showErrorMessage="1" xr:uid="{EB266800-0FDB-4F84-96E7-59A845EBDE65}">
          <x14:formula1>
            <xm:f>'Back-End'!$B$5:$B$9</xm:f>
          </x14:formula1>
          <xm:sqref>D9:E17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3236F-63AE-4EFC-82D4-2B240A12FB87}">
  <sheetPr codeName="Sheet7">
    <outlinePr summaryBelow="0" summaryRight="0"/>
    <pageSetUpPr autoPageBreaks="0"/>
  </sheetPr>
  <dimension ref="A1:Y25"/>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8"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30.75" customHeight="1" thickTop="1"/>
    <row r="4" spans="1:25" ht="29.25" customHeight="1" thickTop="1">
      <c r="B4" s="181" t="s">
        <v>186</v>
      </c>
      <c r="C4" s="182"/>
      <c r="D4" s="182"/>
      <c r="E4" s="182"/>
      <c r="F4" s="182"/>
      <c r="G4" s="182"/>
      <c r="H4" s="182"/>
      <c r="I4" s="183"/>
      <c r="K4" s="177"/>
      <c r="L4" s="177"/>
      <c r="M4" s="177"/>
      <c r="N4" s="117"/>
      <c r="O4" s="117"/>
      <c r="P4" s="117"/>
      <c r="Q4" s="117"/>
      <c r="R4" s="117"/>
      <c r="S4" s="117"/>
      <c r="T4" s="117"/>
      <c r="U4" s="117"/>
      <c r="W4" s="177"/>
      <c r="X4" s="177"/>
      <c r="Y4" s="177"/>
    </row>
    <row r="5" spans="1:25" ht="48.75" customHeight="1" thickBot="1">
      <c r="B5" s="184" t="s">
        <v>187</v>
      </c>
      <c r="C5" s="185"/>
      <c r="D5" s="185"/>
      <c r="E5" s="185"/>
      <c r="F5" s="185"/>
      <c r="G5" s="185"/>
      <c r="H5" s="185"/>
      <c r="I5" s="186"/>
      <c r="K5" s="178"/>
      <c r="L5" s="178"/>
      <c r="M5" s="178"/>
      <c r="N5" s="23"/>
      <c r="O5" s="23"/>
      <c r="P5" s="23"/>
      <c r="Q5" s="23"/>
      <c r="R5" s="23"/>
      <c r="S5" s="23"/>
      <c r="T5" s="23"/>
      <c r="U5" s="23"/>
      <c r="W5" s="178"/>
      <c r="X5" s="178"/>
      <c r="Y5" s="178"/>
    </row>
    <row r="6" spans="1:25" ht="30.7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188</v>
      </c>
      <c r="C9" s="19" t="s">
        <v>189</v>
      </c>
      <c r="D9" s="20"/>
      <c r="E9" s="20"/>
      <c r="F9" s="20"/>
      <c r="G9" s="20"/>
      <c r="H9" s="20"/>
      <c r="I9" s="20"/>
      <c r="J9" s="10"/>
      <c r="K9" s="27" t="s">
        <v>190</v>
      </c>
      <c r="L9" s="135" t="s">
        <v>191</v>
      </c>
      <c r="M9" s="10"/>
      <c r="N9" s="10"/>
      <c r="O9" s="10"/>
      <c r="P9" s="10"/>
      <c r="Q9" s="10"/>
      <c r="R9" s="10"/>
      <c r="S9" s="10"/>
      <c r="T9" s="10"/>
      <c r="U9" s="10"/>
      <c r="V9" s="27">
        <f t="shared" ref="V9:V23" si="0">IF(D9="Not Initiated",1,IF(D9="Basic",2,IF(D9="Established",3,IF(D9="Advanced",4,0))))</f>
        <v>0</v>
      </c>
      <c r="W9" s="19">
        <f t="shared" ref="W9:W23" si="1">IF(E9="Not Initiated",1,IF(E9="Basic",2,IF(E9="Established",3,IF(E9="Advanced",4,0))))</f>
        <v>0</v>
      </c>
      <c r="X9" s="19">
        <f>IF(V9&gt;W9,0,W9-V9)</f>
        <v>0</v>
      </c>
      <c r="Y9" s="135" t="str">
        <f t="shared" ref="Y9:Y23" si="2">IF(OR(E9="",D9="Not relevant",E9="Not relevant"),"Not relevant",IF(V9=0,0,IF(V9&lt;=3,V9/W9,"Ahead of current target level ("&amp;E9&amp;")")))</f>
        <v>Not relevant</v>
      </c>
    </row>
    <row r="10" spans="1:25" ht="70.5" customHeight="1" thickTop="1" thickBot="1">
      <c r="B10" s="19" t="s">
        <v>42</v>
      </c>
      <c r="C10" s="19" t="s">
        <v>192</v>
      </c>
      <c r="D10" s="20"/>
      <c r="E10" s="20"/>
      <c r="F10" s="20"/>
      <c r="G10" s="20"/>
      <c r="H10" s="20"/>
      <c r="I10" s="20"/>
      <c r="J10" s="10"/>
      <c r="K10" s="27" t="s">
        <v>193</v>
      </c>
      <c r="L10" s="135" t="s">
        <v>191</v>
      </c>
      <c r="M10" s="10"/>
      <c r="N10" s="10"/>
      <c r="O10" s="10"/>
      <c r="P10" s="10"/>
      <c r="Q10" s="10"/>
      <c r="R10" s="10"/>
      <c r="S10" s="10"/>
      <c r="T10" s="10"/>
      <c r="U10" s="10"/>
      <c r="V10" s="27">
        <f t="shared" si="0"/>
        <v>0</v>
      </c>
      <c r="W10" s="19">
        <f t="shared" si="1"/>
        <v>0</v>
      </c>
      <c r="X10" s="19">
        <f t="shared" ref="X10:X23" si="3">IF(V10&gt;W10,0,W10-V10)</f>
        <v>0</v>
      </c>
      <c r="Y10" s="135" t="str">
        <f t="shared" si="2"/>
        <v>Not relevant</v>
      </c>
    </row>
    <row r="11" spans="1:25" ht="70.5" customHeight="1" thickTop="1" thickBot="1">
      <c r="B11" s="19" t="s">
        <v>194</v>
      </c>
      <c r="C11" s="19" t="s">
        <v>195</v>
      </c>
      <c r="D11" s="20"/>
      <c r="E11" s="20"/>
      <c r="F11" s="20"/>
      <c r="G11" s="20"/>
      <c r="H11" s="20"/>
      <c r="I11" s="20"/>
      <c r="J11" s="10"/>
      <c r="K11" s="27" t="s">
        <v>196</v>
      </c>
      <c r="L11" s="135" t="s">
        <v>197</v>
      </c>
      <c r="M11" s="10"/>
      <c r="N11" s="10"/>
      <c r="O11" s="10"/>
      <c r="P11" s="10"/>
      <c r="Q11" s="10"/>
      <c r="R11" s="10"/>
      <c r="S11" s="10"/>
      <c r="T11" s="10"/>
      <c r="U11" s="10"/>
      <c r="V11" s="27">
        <f t="shared" si="0"/>
        <v>0</v>
      </c>
      <c r="W11" s="19">
        <f t="shared" si="1"/>
        <v>0</v>
      </c>
      <c r="X11" s="19">
        <f t="shared" si="3"/>
        <v>0</v>
      </c>
      <c r="Y11" s="135" t="str">
        <f t="shared" si="2"/>
        <v>Not relevant</v>
      </c>
    </row>
    <row r="12" spans="1:25" ht="70.5" customHeight="1" thickTop="1" thickBot="1">
      <c r="B12" s="19" t="s">
        <v>198</v>
      </c>
      <c r="C12" s="19" t="s">
        <v>199</v>
      </c>
      <c r="D12" s="20"/>
      <c r="E12" s="20"/>
      <c r="F12" s="20"/>
      <c r="G12" s="20"/>
      <c r="H12" s="20"/>
      <c r="I12" s="20"/>
      <c r="J12" s="10"/>
      <c r="K12" s="27" t="s">
        <v>200</v>
      </c>
      <c r="L12" s="135" t="s">
        <v>201</v>
      </c>
      <c r="M12" s="10"/>
      <c r="N12" s="10"/>
      <c r="O12" s="10"/>
      <c r="P12" s="10"/>
      <c r="Q12" s="10"/>
      <c r="R12" s="10"/>
      <c r="S12" s="10"/>
      <c r="T12" s="10"/>
      <c r="U12" s="10"/>
      <c r="V12" s="27">
        <f t="shared" si="0"/>
        <v>0</v>
      </c>
      <c r="W12" s="19">
        <f t="shared" si="1"/>
        <v>0</v>
      </c>
      <c r="X12" s="19">
        <f t="shared" si="3"/>
        <v>0</v>
      </c>
      <c r="Y12" s="135" t="str">
        <f t="shared" si="2"/>
        <v>Not relevant</v>
      </c>
    </row>
    <row r="13" spans="1:25" ht="70.5" customHeight="1" thickTop="1" thickBot="1">
      <c r="B13" s="19" t="s">
        <v>202</v>
      </c>
      <c r="C13" s="19" t="s">
        <v>203</v>
      </c>
      <c r="D13" s="20"/>
      <c r="E13" s="20"/>
      <c r="F13" s="20"/>
      <c r="G13" s="20"/>
      <c r="H13" s="20"/>
      <c r="I13" s="20"/>
      <c r="J13" s="10"/>
      <c r="K13" s="27" t="s">
        <v>204</v>
      </c>
      <c r="L13" s="135" t="s">
        <v>205</v>
      </c>
      <c r="M13" s="10"/>
      <c r="N13" s="10"/>
      <c r="O13" s="10"/>
      <c r="P13" s="10"/>
      <c r="Q13" s="10"/>
      <c r="R13" s="10"/>
      <c r="S13" s="10"/>
      <c r="T13" s="10"/>
      <c r="U13" s="10"/>
      <c r="V13" s="27">
        <f t="shared" si="0"/>
        <v>0</v>
      </c>
      <c r="W13" s="19">
        <f t="shared" si="1"/>
        <v>0</v>
      </c>
      <c r="X13" s="19">
        <f t="shared" si="3"/>
        <v>0</v>
      </c>
      <c r="Y13" s="135" t="str">
        <f t="shared" si="2"/>
        <v>Not relevant</v>
      </c>
    </row>
    <row r="14" spans="1:25" ht="70.5" customHeight="1" thickTop="1" thickBot="1">
      <c r="B14" s="19" t="s">
        <v>206</v>
      </c>
      <c r="C14" s="19" t="s">
        <v>207</v>
      </c>
      <c r="D14" s="20"/>
      <c r="E14" s="20"/>
      <c r="F14" s="20"/>
      <c r="G14" s="20"/>
      <c r="H14" s="20"/>
      <c r="I14" s="20"/>
      <c r="J14" s="10"/>
      <c r="K14" s="27" t="s">
        <v>208</v>
      </c>
      <c r="L14" s="135" t="s">
        <v>209</v>
      </c>
      <c r="M14" s="10"/>
      <c r="N14" s="10"/>
      <c r="O14" s="10"/>
      <c r="P14" s="10"/>
      <c r="Q14" s="10"/>
      <c r="R14" s="10"/>
      <c r="S14" s="10"/>
      <c r="T14" s="10"/>
      <c r="U14" s="10"/>
      <c r="V14" s="27">
        <f t="shared" si="0"/>
        <v>0</v>
      </c>
      <c r="W14" s="19">
        <f t="shared" si="1"/>
        <v>0</v>
      </c>
      <c r="X14" s="19">
        <f t="shared" si="3"/>
        <v>0</v>
      </c>
      <c r="Y14" s="135" t="str">
        <f t="shared" si="2"/>
        <v>Not relevant</v>
      </c>
    </row>
    <row r="15" spans="1:25" ht="70.5" customHeight="1" thickTop="1" thickBot="1">
      <c r="B15" s="19" t="s">
        <v>210</v>
      </c>
      <c r="C15" s="19" t="s">
        <v>211</v>
      </c>
      <c r="D15" s="20"/>
      <c r="E15" s="20"/>
      <c r="F15" s="20"/>
      <c r="G15" s="20"/>
      <c r="H15" s="20"/>
      <c r="I15" s="20"/>
      <c r="J15" s="10"/>
      <c r="K15" s="27" t="s">
        <v>212</v>
      </c>
      <c r="L15" s="135" t="s">
        <v>213</v>
      </c>
      <c r="M15" s="10"/>
      <c r="N15" s="10"/>
      <c r="O15" s="10"/>
      <c r="P15" s="10"/>
      <c r="Q15" s="10"/>
      <c r="R15" s="10"/>
      <c r="S15" s="10"/>
      <c r="T15" s="10"/>
      <c r="U15" s="10"/>
      <c r="V15" s="27">
        <f t="shared" si="0"/>
        <v>0</v>
      </c>
      <c r="W15" s="19">
        <f t="shared" si="1"/>
        <v>0</v>
      </c>
      <c r="X15" s="19">
        <f t="shared" si="3"/>
        <v>0</v>
      </c>
      <c r="Y15" s="135" t="str">
        <f t="shared" si="2"/>
        <v>Not relevant</v>
      </c>
    </row>
    <row r="16" spans="1:25" ht="70.5" customHeight="1" thickTop="1" thickBot="1">
      <c r="B16" s="19" t="s">
        <v>214</v>
      </c>
      <c r="C16" s="19" t="s">
        <v>215</v>
      </c>
      <c r="D16" s="20"/>
      <c r="E16" s="20"/>
      <c r="F16" s="20"/>
      <c r="G16" s="20"/>
      <c r="H16" s="20"/>
      <c r="I16" s="20"/>
      <c r="J16" s="10"/>
      <c r="K16" s="27" t="s">
        <v>216</v>
      </c>
      <c r="L16" s="135" t="s">
        <v>217</v>
      </c>
      <c r="M16" s="10"/>
      <c r="N16" s="10"/>
      <c r="O16" s="10"/>
      <c r="P16" s="10"/>
      <c r="Q16" s="10"/>
      <c r="R16" s="10"/>
      <c r="S16" s="10"/>
      <c r="T16" s="10"/>
      <c r="U16" s="10"/>
      <c r="V16" s="27">
        <f t="shared" si="0"/>
        <v>0</v>
      </c>
      <c r="W16" s="19">
        <f t="shared" si="1"/>
        <v>0</v>
      </c>
      <c r="X16" s="19">
        <f t="shared" si="3"/>
        <v>0</v>
      </c>
      <c r="Y16" s="135" t="str">
        <f t="shared" si="2"/>
        <v>Not relevant</v>
      </c>
    </row>
    <row r="17" spans="2:25" ht="70.5" customHeight="1" thickTop="1" thickBot="1">
      <c r="B17" s="19" t="s">
        <v>218</v>
      </c>
      <c r="C17" s="19" t="s">
        <v>219</v>
      </c>
      <c r="D17" s="20"/>
      <c r="E17" s="20"/>
      <c r="F17" s="20"/>
      <c r="G17" s="20"/>
      <c r="H17" s="20"/>
      <c r="I17" s="20"/>
      <c r="J17" s="10"/>
      <c r="K17" s="18" t="s">
        <v>220</v>
      </c>
      <c r="L17" s="135" t="s">
        <v>221</v>
      </c>
      <c r="M17" s="10"/>
      <c r="N17" s="10"/>
      <c r="O17" s="10"/>
      <c r="P17" s="10"/>
      <c r="Q17" s="10"/>
      <c r="R17" s="10"/>
      <c r="S17" s="10"/>
      <c r="T17" s="10"/>
      <c r="U17" s="10"/>
      <c r="V17" s="27">
        <f t="shared" si="0"/>
        <v>0</v>
      </c>
      <c r="W17" s="19">
        <f t="shared" si="1"/>
        <v>0</v>
      </c>
      <c r="X17" s="19">
        <f t="shared" si="3"/>
        <v>0</v>
      </c>
      <c r="Y17" s="135" t="str">
        <f t="shared" si="2"/>
        <v>Not relevant</v>
      </c>
    </row>
    <row r="18" spans="2:25" ht="70.5" customHeight="1" thickTop="1" thickBot="1">
      <c r="B18" s="19" t="s">
        <v>222</v>
      </c>
      <c r="C18" s="19" t="s">
        <v>223</v>
      </c>
      <c r="D18" s="20"/>
      <c r="E18" s="20"/>
      <c r="F18" s="20"/>
      <c r="G18" s="20"/>
      <c r="H18" s="20"/>
      <c r="I18" s="20"/>
      <c r="J18" s="10"/>
      <c r="K18" s="27" t="s">
        <v>224</v>
      </c>
      <c r="L18" s="135" t="s">
        <v>225</v>
      </c>
      <c r="M18" s="10"/>
      <c r="N18" s="10"/>
      <c r="O18" s="10"/>
      <c r="P18" s="10"/>
      <c r="Q18" s="10"/>
      <c r="R18" s="10"/>
      <c r="S18" s="10"/>
      <c r="T18" s="10"/>
      <c r="U18" s="10"/>
      <c r="V18" s="27">
        <f t="shared" si="0"/>
        <v>0</v>
      </c>
      <c r="W18" s="19">
        <f t="shared" si="1"/>
        <v>0</v>
      </c>
      <c r="X18" s="19">
        <f t="shared" si="3"/>
        <v>0</v>
      </c>
      <c r="Y18" s="135" t="str">
        <f t="shared" si="2"/>
        <v>Not relevant</v>
      </c>
    </row>
    <row r="19" spans="2:25" ht="70.5" customHeight="1" thickTop="1" thickBot="1">
      <c r="B19" s="146" t="s">
        <v>226</v>
      </c>
      <c r="C19" s="19" t="s">
        <v>227</v>
      </c>
      <c r="D19" s="20"/>
      <c r="E19" s="20"/>
      <c r="F19" s="20"/>
      <c r="G19" s="20"/>
      <c r="H19" s="20"/>
      <c r="I19" s="20"/>
      <c r="K19" s="27" t="s">
        <v>228</v>
      </c>
      <c r="L19" s="135"/>
      <c r="M19" s="10"/>
      <c r="N19" s="10"/>
      <c r="O19" s="10"/>
      <c r="P19" s="10"/>
      <c r="Q19" s="10"/>
      <c r="R19" s="10"/>
      <c r="S19" s="10"/>
      <c r="T19" s="10"/>
      <c r="U19" s="10"/>
      <c r="V19" s="27">
        <f t="shared" si="0"/>
        <v>0</v>
      </c>
      <c r="W19" s="19">
        <f t="shared" si="1"/>
        <v>0</v>
      </c>
      <c r="X19" s="19">
        <f t="shared" si="3"/>
        <v>0</v>
      </c>
      <c r="Y19" s="135" t="str">
        <f t="shared" si="2"/>
        <v>Not relevant</v>
      </c>
    </row>
    <row r="20" spans="2:25" ht="70.5" customHeight="1" thickTop="1" thickBot="1">
      <c r="B20" s="19" t="s">
        <v>229</v>
      </c>
      <c r="C20" s="19" t="s">
        <v>230</v>
      </c>
      <c r="D20" s="20"/>
      <c r="E20" s="20"/>
      <c r="F20" s="20"/>
      <c r="G20" s="20"/>
      <c r="H20" s="20"/>
      <c r="I20" s="20"/>
      <c r="K20" s="27" t="s">
        <v>231</v>
      </c>
      <c r="L20" s="135" t="s">
        <v>232</v>
      </c>
      <c r="M20" s="10"/>
      <c r="N20" s="10"/>
      <c r="O20" s="10"/>
      <c r="P20" s="10"/>
      <c r="Q20" s="10"/>
      <c r="R20" s="10"/>
      <c r="S20" s="10"/>
      <c r="T20" s="10"/>
      <c r="U20" s="10"/>
      <c r="V20" s="27">
        <f t="shared" si="0"/>
        <v>0</v>
      </c>
      <c r="W20" s="19">
        <f t="shared" si="1"/>
        <v>0</v>
      </c>
      <c r="X20" s="19">
        <f t="shared" si="3"/>
        <v>0</v>
      </c>
      <c r="Y20" s="135" t="str">
        <f t="shared" si="2"/>
        <v>Not relevant</v>
      </c>
    </row>
    <row r="21" spans="2:25" ht="70.5" customHeight="1" thickTop="1" thickBot="1">
      <c r="B21" s="19" t="s">
        <v>233</v>
      </c>
      <c r="C21" s="19" t="s">
        <v>234</v>
      </c>
      <c r="D21" s="20"/>
      <c r="E21" s="20"/>
      <c r="F21" s="20"/>
      <c r="G21" s="20"/>
      <c r="H21" s="20"/>
      <c r="I21" s="20"/>
      <c r="J21" s="10"/>
      <c r="K21" s="27" t="s">
        <v>235</v>
      </c>
      <c r="L21" s="135" t="s">
        <v>236</v>
      </c>
      <c r="M21" s="10"/>
      <c r="N21" s="10"/>
      <c r="O21" s="10"/>
      <c r="P21" s="10"/>
      <c r="Q21" s="10"/>
      <c r="R21" s="10"/>
      <c r="S21" s="10"/>
      <c r="T21" s="10"/>
      <c r="U21" s="10"/>
      <c r="V21" s="27">
        <f t="shared" si="0"/>
        <v>0</v>
      </c>
      <c r="W21" s="19">
        <f t="shared" si="1"/>
        <v>0</v>
      </c>
      <c r="X21" s="19">
        <f t="shared" si="3"/>
        <v>0</v>
      </c>
      <c r="Y21" s="135" t="str">
        <f t="shared" si="2"/>
        <v>Not relevant</v>
      </c>
    </row>
    <row r="22" spans="2:25" ht="70.5" customHeight="1" thickTop="1" thickBot="1">
      <c r="B22" s="19" t="s">
        <v>237</v>
      </c>
      <c r="C22" s="19" t="s">
        <v>238</v>
      </c>
      <c r="D22" s="20"/>
      <c r="E22" s="20"/>
      <c r="F22" s="20"/>
      <c r="G22" s="20"/>
      <c r="H22" s="20"/>
      <c r="I22" s="20"/>
      <c r="J22" s="10"/>
      <c r="K22" s="27" t="s">
        <v>239</v>
      </c>
      <c r="L22" s="135" t="s">
        <v>240</v>
      </c>
      <c r="M22" s="10"/>
      <c r="N22" s="10"/>
      <c r="O22" s="10"/>
      <c r="P22" s="10"/>
      <c r="Q22" s="10"/>
      <c r="R22" s="10"/>
      <c r="S22" s="10"/>
      <c r="T22" s="10"/>
      <c r="U22" s="10"/>
      <c r="V22" s="27">
        <f t="shared" si="0"/>
        <v>0</v>
      </c>
      <c r="W22" s="19">
        <f t="shared" si="1"/>
        <v>0</v>
      </c>
      <c r="X22" s="19">
        <f t="shared" si="3"/>
        <v>0</v>
      </c>
      <c r="Y22" s="135" t="str">
        <f t="shared" si="2"/>
        <v>Not relevant</v>
      </c>
    </row>
    <row r="23" spans="2:25" ht="70.5" customHeight="1" thickTop="1" thickBot="1">
      <c r="B23" s="19" t="s">
        <v>241</v>
      </c>
      <c r="C23" s="19" t="s">
        <v>242</v>
      </c>
      <c r="D23" s="20"/>
      <c r="E23" s="20"/>
      <c r="F23" s="20"/>
      <c r="G23" s="20"/>
      <c r="H23" s="20"/>
      <c r="I23" s="20"/>
      <c r="J23" s="10"/>
      <c r="K23" s="147" t="s">
        <v>243</v>
      </c>
      <c r="L23" s="141" t="s">
        <v>244</v>
      </c>
      <c r="M23" s="10"/>
      <c r="N23" s="10"/>
      <c r="O23" s="10"/>
      <c r="P23" s="10"/>
      <c r="Q23" s="10"/>
      <c r="R23" s="10"/>
      <c r="S23" s="10"/>
      <c r="T23" s="10"/>
      <c r="U23" s="10"/>
      <c r="V23" s="124">
        <f t="shared" si="0"/>
        <v>0</v>
      </c>
      <c r="W23" s="133">
        <f t="shared" si="1"/>
        <v>0</v>
      </c>
      <c r="X23" s="125">
        <f t="shared" si="3"/>
        <v>0</v>
      </c>
      <c r="Y23" s="132" t="str">
        <f t="shared" si="2"/>
        <v>Not relevant</v>
      </c>
    </row>
    <row r="24" spans="2:25" ht="14.5" thickTop="1">
      <c r="C24" s="51"/>
      <c r="D24" s="51"/>
      <c r="E24" s="148"/>
      <c r="F24" s="148"/>
      <c r="G24" s="148"/>
      <c r="H24" s="148"/>
      <c r="I24" s="148"/>
      <c r="J24" s="39"/>
      <c r="L24" s="148"/>
      <c r="M24" s="51"/>
    </row>
    <row r="25" spans="2:25" ht="25.5" customHeight="1" thickTop="1">
      <c r="C25" s="51"/>
      <c r="D25" s="51"/>
      <c r="E25" s="51"/>
      <c r="F25" s="51"/>
      <c r="G25" s="51"/>
      <c r="H25" s="51"/>
      <c r="I25" s="51"/>
      <c r="J25" s="51"/>
      <c r="K25" s="51"/>
      <c r="L25" s="51"/>
      <c r="M25" s="51"/>
    </row>
  </sheetData>
  <sheetProtection sheet="1" objects="1" scenarios="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2A1422C-0560-4FF5-920D-527D32942F56}">
          <x14:formula1>
            <xm:f>'Back-End'!$B$13:$B$14</xm:f>
          </x14:formula1>
          <xm:sqref>F9:F23</xm:sqref>
        </x14:dataValidation>
        <x14:dataValidation type="list" allowBlank="1" showInputMessage="1" showErrorMessage="1" xr:uid="{5D63557B-1BF3-47ED-B3A4-511DE408D141}">
          <x14:formula1>
            <xm:f>'Back-End'!$B$5:$B$9</xm:f>
          </x14:formula1>
          <xm:sqref>D9:E23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BE4D-0BC0-4A54-8118-0CC180C13F5C}">
  <sheetPr codeName="Sheet8">
    <outlinePr summaryBelow="0" summaryRight="0"/>
    <pageSetUpPr autoPageBreaks="0"/>
  </sheetPr>
  <dimension ref="A1:Y23"/>
  <sheetViews>
    <sheetView showGridLines="0" zoomScale="90" zoomScaleNormal="90" workbookViewId="0"/>
  </sheetViews>
  <sheetFormatPr defaultColWidth="9"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Top="1"/>
    <row r="4" spans="1:25" ht="29.25" customHeight="1" thickTop="1">
      <c r="B4" s="181" t="s">
        <v>245</v>
      </c>
      <c r="C4" s="182"/>
      <c r="D4" s="182"/>
      <c r="E4" s="182"/>
      <c r="F4" s="182"/>
      <c r="G4" s="182"/>
      <c r="H4" s="182"/>
      <c r="I4" s="183"/>
      <c r="K4" s="177"/>
      <c r="L4" s="177"/>
      <c r="M4" s="177"/>
      <c r="N4" s="117"/>
      <c r="O4" s="117"/>
      <c r="P4" s="117"/>
      <c r="Q4" s="117"/>
      <c r="R4" s="117"/>
      <c r="S4" s="117"/>
      <c r="T4" s="117"/>
      <c r="U4" s="117"/>
      <c r="W4" s="177"/>
      <c r="X4" s="177"/>
      <c r="Y4" s="177"/>
    </row>
    <row r="5" spans="1:25" ht="51" customHeight="1" thickBot="1">
      <c r="B5" s="184" t="s">
        <v>246</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247</v>
      </c>
      <c r="C9" s="19" t="s">
        <v>248</v>
      </c>
      <c r="D9" s="123"/>
      <c r="E9" s="123"/>
      <c r="F9" s="123"/>
      <c r="G9" s="123"/>
      <c r="H9" s="123"/>
      <c r="I9" s="123"/>
      <c r="J9" s="149"/>
      <c r="K9" s="27" t="s">
        <v>249</v>
      </c>
      <c r="L9" s="135" t="s">
        <v>250</v>
      </c>
      <c r="M9" s="10"/>
      <c r="N9" s="10"/>
      <c r="O9" s="10"/>
      <c r="P9" s="10"/>
      <c r="Q9" s="10"/>
      <c r="R9" s="10"/>
      <c r="S9" s="10"/>
      <c r="T9" s="10"/>
      <c r="U9" s="10"/>
      <c r="V9" s="27">
        <f t="shared" ref="V9:V21" si="0">IF(D9="Not Initiated",1,IF(D9="Basic",2,IF(D9="Established",3,IF(D9="Advanced",4,0))))</f>
        <v>0</v>
      </c>
      <c r="W9" s="19">
        <f t="shared" ref="W9:W21" si="1">IF(E9="Not Initiated",1,IF(E9="Basic",2,IF(E9="Established",3,IF(E9="Advanced",4,0))))</f>
        <v>0</v>
      </c>
      <c r="X9" s="19">
        <f>IF(V9&gt;W9,0,W9-V9)</f>
        <v>0</v>
      </c>
      <c r="Y9" s="135" t="str">
        <f t="shared" ref="Y9:Y21" si="2">IF(OR(E9="",D9="Not relevant",E9="Not relevant"),"Not relevant",IF(V9=0,0,IF(V9&lt;=3,V9/W9,"Ahead of current target level ("&amp;E9&amp;")")))</f>
        <v>Not relevant</v>
      </c>
    </row>
    <row r="10" spans="1:25" ht="70.5" customHeight="1" thickTop="1" thickBot="1">
      <c r="B10" s="19" t="s">
        <v>251</v>
      </c>
      <c r="C10" s="19" t="s">
        <v>252</v>
      </c>
      <c r="D10" s="123"/>
      <c r="E10" s="123"/>
      <c r="F10" s="123"/>
      <c r="G10" s="123"/>
      <c r="H10" s="123"/>
      <c r="I10" s="123"/>
      <c r="J10" s="10"/>
      <c r="K10" s="27" t="s">
        <v>253</v>
      </c>
      <c r="L10" s="135" t="s">
        <v>254</v>
      </c>
      <c r="M10" s="10"/>
      <c r="N10" s="10"/>
      <c r="O10" s="10"/>
      <c r="P10" s="10"/>
      <c r="Q10" s="10"/>
      <c r="R10" s="10"/>
      <c r="S10" s="10"/>
      <c r="T10" s="10"/>
      <c r="U10" s="10"/>
      <c r="V10" s="27">
        <f t="shared" si="0"/>
        <v>0</v>
      </c>
      <c r="W10" s="19">
        <f t="shared" si="1"/>
        <v>0</v>
      </c>
      <c r="X10" s="19">
        <f t="shared" ref="X10:X21" si="3">IF(V10&gt;W10,0,W10-V10)</f>
        <v>0</v>
      </c>
      <c r="Y10" s="135" t="str">
        <f t="shared" si="2"/>
        <v>Not relevant</v>
      </c>
    </row>
    <row r="11" spans="1:25" ht="70.5" customHeight="1" thickTop="1" thickBot="1">
      <c r="B11" s="19" t="s">
        <v>255</v>
      </c>
      <c r="C11" s="19" t="s">
        <v>256</v>
      </c>
      <c r="D11" s="123"/>
      <c r="E11" s="123"/>
      <c r="F11" s="123"/>
      <c r="G11" s="123"/>
      <c r="H11" s="123"/>
      <c r="I11" s="123"/>
      <c r="J11" s="10"/>
      <c r="K11" s="27" t="s">
        <v>257</v>
      </c>
      <c r="L11" s="135" t="s">
        <v>258</v>
      </c>
      <c r="M11" s="10"/>
      <c r="N11" s="10"/>
      <c r="O11" s="10"/>
      <c r="P11" s="10"/>
      <c r="Q11" s="10"/>
      <c r="R11" s="10"/>
      <c r="S11" s="10"/>
      <c r="T11" s="10"/>
      <c r="U11" s="10"/>
      <c r="V11" s="27">
        <f t="shared" si="0"/>
        <v>0</v>
      </c>
      <c r="W11" s="19">
        <f t="shared" si="1"/>
        <v>0</v>
      </c>
      <c r="X11" s="19">
        <f t="shared" si="3"/>
        <v>0</v>
      </c>
      <c r="Y11" s="135" t="str">
        <f t="shared" si="2"/>
        <v>Not relevant</v>
      </c>
    </row>
    <row r="12" spans="1:25" ht="70.5" customHeight="1" thickTop="1" thickBot="1">
      <c r="B12" s="19" t="s">
        <v>98</v>
      </c>
      <c r="C12" s="19" t="s">
        <v>259</v>
      </c>
      <c r="D12" s="123"/>
      <c r="E12" s="123"/>
      <c r="F12" s="123"/>
      <c r="G12" s="123"/>
      <c r="H12" s="123"/>
      <c r="I12" s="123"/>
      <c r="J12" s="10"/>
      <c r="K12" s="18" t="s">
        <v>260</v>
      </c>
      <c r="L12" s="135" t="s">
        <v>261</v>
      </c>
      <c r="M12" s="10"/>
      <c r="N12" s="10"/>
      <c r="O12" s="10"/>
      <c r="P12" s="10"/>
      <c r="Q12" s="10"/>
      <c r="R12" s="10"/>
      <c r="S12" s="10"/>
      <c r="T12" s="10"/>
      <c r="U12" s="10"/>
      <c r="V12" s="27">
        <f t="shared" si="0"/>
        <v>0</v>
      </c>
      <c r="W12" s="19">
        <f t="shared" si="1"/>
        <v>0</v>
      </c>
      <c r="X12" s="19">
        <f t="shared" si="3"/>
        <v>0</v>
      </c>
      <c r="Y12" s="135" t="str">
        <f t="shared" si="2"/>
        <v>Not relevant</v>
      </c>
    </row>
    <row r="13" spans="1:25" ht="70.5" customHeight="1" thickTop="1" thickBot="1">
      <c r="B13" s="19" t="s">
        <v>102</v>
      </c>
      <c r="C13" s="19" t="s">
        <v>262</v>
      </c>
      <c r="D13" s="123"/>
      <c r="E13" s="123"/>
      <c r="F13" s="123"/>
      <c r="G13" s="123"/>
      <c r="H13" s="123"/>
      <c r="I13" s="123"/>
      <c r="J13" s="10"/>
      <c r="K13" s="18" t="s">
        <v>263</v>
      </c>
      <c r="L13" s="135" t="s">
        <v>264</v>
      </c>
      <c r="M13" s="10"/>
      <c r="N13" s="10"/>
      <c r="O13" s="10"/>
      <c r="P13" s="10"/>
      <c r="Q13" s="10"/>
      <c r="R13" s="10"/>
      <c r="S13" s="10"/>
      <c r="T13" s="10"/>
      <c r="U13" s="10"/>
      <c r="V13" s="27">
        <f t="shared" si="0"/>
        <v>0</v>
      </c>
      <c r="W13" s="19">
        <f t="shared" si="1"/>
        <v>0</v>
      </c>
      <c r="X13" s="19">
        <f t="shared" si="3"/>
        <v>0</v>
      </c>
      <c r="Y13" s="135" t="str">
        <f t="shared" si="2"/>
        <v>Not relevant</v>
      </c>
    </row>
    <row r="14" spans="1:25" ht="70.5" customHeight="1" thickTop="1" thickBot="1">
      <c r="B14" s="19" t="s">
        <v>106</v>
      </c>
      <c r="C14" s="19" t="s">
        <v>265</v>
      </c>
      <c r="D14" s="123"/>
      <c r="E14" s="150"/>
      <c r="F14" s="123"/>
      <c r="G14" s="150"/>
      <c r="H14" s="123"/>
      <c r="I14" s="123"/>
      <c r="K14" s="18" t="s">
        <v>266</v>
      </c>
      <c r="L14" s="135" t="s">
        <v>267</v>
      </c>
      <c r="M14" s="10"/>
      <c r="N14" s="10"/>
      <c r="O14" s="10"/>
      <c r="P14" s="10"/>
      <c r="Q14" s="10"/>
      <c r="R14" s="10"/>
      <c r="S14" s="10"/>
      <c r="T14" s="10"/>
      <c r="U14" s="10"/>
      <c r="V14" s="27">
        <f t="shared" si="0"/>
        <v>0</v>
      </c>
      <c r="W14" s="19">
        <f t="shared" si="1"/>
        <v>0</v>
      </c>
      <c r="X14" s="19">
        <f t="shared" si="3"/>
        <v>0</v>
      </c>
      <c r="Y14" s="135" t="str">
        <f t="shared" si="2"/>
        <v>Not relevant</v>
      </c>
    </row>
    <row r="15" spans="1:25" ht="70.5" customHeight="1" thickTop="1" thickBot="1">
      <c r="B15" s="19" t="s">
        <v>268</v>
      </c>
      <c r="C15" s="19" t="s">
        <v>269</v>
      </c>
      <c r="D15" s="123"/>
      <c r="E15" s="123"/>
      <c r="F15" s="150"/>
      <c r="G15" s="123"/>
      <c r="H15" s="150"/>
      <c r="I15" s="123"/>
      <c r="J15" s="10"/>
      <c r="K15" s="27" t="s">
        <v>270</v>
      </c>
      <c r="L15" s="135" t="s">
        <v>271</v>
      </c>
      <c r="M15" s="10"/>
      <c r="N15" s="10"/>
      <c r="O15" s="10"/>
      <c r="P15" s="10"/>
      <c r="Q15" s="10"/>
      <c r="R15" s="10"/>
      <c r="S15" s="10"/>
      <c r="T15" s="10"/>
      <c r="U15" s="10"/>
      <c r="V15" s="27">
        <f t="shared" si="0"/>
        <v>0</v>
      </c>
      <c r="W15" s="19">
        <f t="shared" si="1"/>
        <v>0</v>
      </c>
      <c r="X15" s="19">
        <f t="shared" si="3"/>
        <v>0</v>
      </c>
      <c r="Y15" s="135" t="str">
        <f t="shared" si="2"/>
        <v>Not relevant</v>
      </c>
    </row>
    <row r="16" spans="1:25" ht="70.5" customHeight="1" thickTop="1" thickBot="1">
      <c r="B16" s="19" t="s">
        <v>272</v>
      </c>
      <c r="C16" s="19" t="s">
        <v>273</v>
      </c>
      <c r="D16" s="123"/>
      <c r="E16" s="123"/>
      <c r="F16" s="150"/>
      <c r="G16" s="123"/>
      <c r="H16" s="150"/>
      <c r="I16" s="123"/>
      <c r="K16" s="27" t="s">
        <v>274</v>
      </c>
      <c r="L16" s="135" t="s">
        <v>275</v>
      </c>
      <c r="M16" s="10"/>
      <c r="N16" s="10"/>
      <c r="O16" s="10"/>
      <c r="P16" s="10"/>
      <c r="Q16" s="10"/>
      <c r="R16" s="10"/>
      <c r="S16" s="10"/>
      <c r="T16" s="10"/>
      <c r="U16" s="10"/>
      <c r="V16" s="27">
        <f t="shared" si="0"/>
        <v>0</v>
      </c>
      <c r="W16" s="19">
        <f t="shared" si="1"/>
        <v>0</v>
      </c>
      <c r="X16" s="19">
        <f t="shared" si="3"/>
        <v>0</v>
      </c>
      <c r="Y16" s="135" t="str">
        <f t="shared" si="2"/>
        <v>Not relevant</v>
      </c>
    </row>
    <row r="17" spans="2:25" ht="70.5" customHeight="1" thickTop="1" thickBot="1">
      <c r="B17" s="19" t="s">
        <v>276</v>
      </c>
      <c r="C17" s="19" t="s">
        <v>277</v>
      </c>
      <c r="D17" s="123"/>
      <c r="E17" s="123"/>
      <c r="F17" s="150"/>
      <c r="G17" s="123"/>
      <c r="H17" s="150"/>
      <c r="I17" s="123"/>
      <c r="K17" s="27" t="s">
        <v>278</v>
      </c>
      <c r="L17" s="135" t="s">
        <v>279</v>
      </c>
      <c r="M17" s="10"/>
      <c r="N17" s="10"/>
      <c r="O17" s="10"/>
      <c r="P17" s="10"/>
      <c r="Q17" s="10"/>
      <c r="R17" s="10"/>
      <c r="S17" s="10"/>
      <c r="T17" s="10"/>
      <c r="U17" s="10"/>
      <c r="V17" s="27">
        <f t="shared" si="0"/>
        <v>0</v>
      </c>
      <c r="W17" s="19">
        <f t="shared" si="1"/>
        <v>0</v>
      </c>
      <c r="X17" s="19">
        <f t="shared" si="3"/>
        <v>0</v>
      </c>
      <c r="Y17" s="135" t="str">
        <f t="shared" si="2"/>
        <v>Not relevant</v>
      </c>
    </row>
    <row r="18" spans="2:25" ht="70.5" customHeight="1" thickTop="1" thickBot="1">
      <c r="B18" s="19" t="s">
        <v>280</v>
      </c>
      <c r="C18" s="19" t="s">
        <v>281</v>
      </c>
      <c r="D18" s="123"/>
      <c r="E18" s="123"/>
      <c r="F18" s="123"/>
      <c r="G18" s="123"/>
      <c r="H18" s="123"/>
      <c r="I18" s="123"/>
      <c r="K18" s="27" t="s">
        <v>282</v>
      </c>
      <c r="L18" s="135" t="s">
        <v>283</v>
      </c>
      <c r="M18" s="10"/>
      <c r="N18" s="10"/>
      <c r="O18" s="10"/>
      <c r="P18" s="10"/>
      <c r="Q18" s="10"/>
      <c r="R18" s="10"/>
      <c r="S18" s="10"/>
      <c r="T18" s="10"/>
      <c r="U18" s="10"/>
      <c r="V18" s="27">
        <f t="shared" si="0"/>
        <v>0</v>
      </c>
      <c r="W18" s="19">
        <f t="shared" si="1"/>
        <v>0</v>
      </c>
      <c r="X18" s="19">
        <f t="shared" si="3"/>
        <v>0</v>
      </c>
      <c r="Y18" s="135" t="str">
        <f t="shared" si="2"/>
        <v>Not relevant</v>
      </c>
    </row>
    <row r="19" spans="2:25" ht="70.5" customHeight="1" thickTop="1" thickBot="1">
      <c r="B19" s="19" t="s">
        <v>42</v>
      </c>
      <c r="C19" s="19" t="s">
        <v>284</v>
      </c>
      <c r="D19" s="123"/>
      <c r="E19" s="123"/>
      <c r="F19" s="123"/>
      <c r="G19" s="123"/>
      <c r="H19" s="123"/>
      <c r="I19" s="123"/>
      <c r="J19" s="10"/>
      <c r="K19" s="27" t="s">
        <v>285</v>
      </c>
      <c r="L19" s="135" t="s">
        <v>286</v>
      </c>
      <c r="M19" s="10"/>
      <c r="N19" s="10"/>
      <c r="O19" s="10"/>
      <c r="P19" s="10"/>
      <c r="Q19" s="10"/>
      <c r="R19" s="10"/>
      <c r="S19" s="10"/>
      <c r="T19" s="10"/>
      <c r="U19" s="10"/>
      <c r="V19" s="27">
        <f t="shared" si="0"/>
        <v>0</v>
      </c>
      <c r="W19" s="19">
        <f t="shared" si="1"/>
        <v>0</v>
      </c>
      <c r="X19" s="19">
        <f t="shared" si="3"/>
        <v>0</v>
      </c>
      <c r="Y19" s="135" t="str">
        <f t="shared" si="2"/>
        <v>Not relevant</v>
      </c>
    </row>
    <row r="20" spans="2:25" ht="70.5" customHeight="1" thickTop="1" thickBot="1">
      <c r="B20" s="19" t="s">
        <v>287</v>
      </c>
      <c r="C20" s="19" t="s">
        <v>288</v>
      </c>
      <c r="D20" s="123"/>
      <c r="E20" s="123"/>
      <c r="F20" s="123"/>
      <c r="G20" s="123"/>
      <c r="H20" s="123"/>
      <c r="I20" s="123"/>
      <c r="K20" s="27" t="s">
        <v>289</v>
      </c>
      <c r="L20" s="135" t="s">
        <v>290</v>
      </c>
      <c r="M20" s="10"/>
      <c r="N20" s="10"/>
      <c r="O20" s="10"/>
      <c r="P20" s="10"/>
      <c r="Q20" s="10"/>
      <c r="R20" s="10"/>
      <c r="S20" s="10"/>
      <c r="T20" s="10"/>
      <c r="U20" s="10"/>
      <c r="V20" s="27">
        <f t="shared" si="0"/>
        <v>0</v>
      </c>
      <c r="W20" s="19">
        <f t="shared" si="1"/>
        <v>0</v>
      </c>
      <c r="X20" s="19">
        <f t="shared" si="3"/>
        <v>0</v>
      </c>
      <c r="Y20" s="135" t="str">
        <f t="shared" si="2"/>
        <v>Not relevant</v>
      </c>
    </row>
    <row r="21" spans="2:25" ht="70.5" customHeight="1" thickTop="1" thickBot="1">
      <c r="B21" s="19" t="s">
        <v>291</v>
      </c>
      <c r="C21" s="19" t="s">
        <v>292</v>
      </c>
      <c r="D21" s="123"/>
      <c r="E21" s="123"/>
      <c r="F21" s="123"/>
      <c r="G21" s="123"/>
      <c r="H21" s="123"/>
      <c r="I21" s="123"/>
      <c r="K21" s="147" t="s">
        <v>293</v>
      </c>
      <c r="L21" s="141" t="s">
        <v>294</v>
      </c>
      <c r="V21" s="124">
        <f t="shared" si="0"/>
        <v>0</v>
      </c>
      <c r="W21" s="133">
        <f t="shared" si="1"/>
        <v>0</v>
      </c>
      <c r="X21" s="125">
        <f t="shared" si="3"/>
        <v>0</v>
      </c>
      <c r="Y21" s="132" t="str">
        <f t="shared" si="2"/>
        <v>Not relevant</v>
      </c>
    </row>
    <row r="22" spans="2:25" ht="15" customHeight="1" thickTop="1"/>
    <row r="23" spans="2:25" ht="15" customHeight="1"/>
  </sheetData>
  <sheetProtection sheet="1" objects="1" scenarios="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E333F38-308B-4EAF-9EE2-B5E0FBBF6F99}">
          <x14:formula1>
            <xm:f>'Back-End'!$B$13:$B$14</xm:f>
          </x14:formula1>
          <xm:sqref>F9:F21</xm:sqref>
        </x14:dataValidation>
        <x14:dataValidation type="list" allowBlank="1" showInputMessage="1" showErrorMessage="1" xr:uid="{48CC8268-0FC9-4360-AC49-EECC5642CF5C}">
          <x14:formula1>
            <xm:f>'Back-End'!$B$5:$B$9</xm:f>
          </x14:formula1>
          <xm:sqref>D9:E21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C016-D5DD-4FBE-BAA6-9691941C7291}">
  <sheetPr codeName="Sheet9">
    <outlinePr summaryBelow="0" summaryRight="0"/>
    <pageSetUpPr autoPageBreaks="0"/>
  </sheetPr>
  <dimension ref="A1:Y22"/>
  <sheetViews>
    <sheetView showGridLines="0" zoomScale="90" zoomScaleNormal="90" zoomScaleSheetLayoutView="40" workbookViewId="0"/>
  </sheetViews>
  <sheetFormatPr defaultColWidth="8.58203125"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9"/>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295</v>
      </c>
      <c r="C4" s="182"/>
      <c r="D4" s="182"/>
      <c r="E4" s="182"/>
      <c r="F4" s="182"/>
      <c r="G4" s="182"/>
      <c r="H4" s="182"/>
      <c r="I4" s="183"/>
      <c r="K4" s="177"/>
      <c r="L4" s="177"/>
      <c r="M4" s="177"/>
      <c r="N4" s="117"/>
      <c r="O4" s="117"/>
      <c r="P4" s="117"/>
      <c r="Q4" s="117"/>
      <c r="R4" s="117"/>
      <c r="S4" s="117"/>
      <c r="T4" s="117"/>
      <c r="U4" s="117"/>
      <c r="W4" s="177"/>
      <c r="X4" s="177"/>
      <c r="Y4" s="177"/>
    </row>
    <row r="5" spans="1:25" ht="38.65" customHeight="1" thickBot="1">
      <c r="B5" s="184" t="s">
        <v>296</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297</v>
      </c>
      <c r="C9" s="19" t="s">
        <v>298</v>
      </c>
      <c r="D9" s="20"/>
      <c r="E9" s="20"/>
      <c r="F9" s="20"/>
      <c r="G9" s="20"/>
      <c r="H9" s="20"/>
      <c r="I9" s="20"/>
      <c r="J9" s="10"/>
      <c r="K9" s="27" t="s">
        <v>299</v>
      </c>
      <c r="L9" s="21" t="s">
        <v>300</v>
      </c>
      <c r="M9" s="10"/>
      <c r="N9" s="10"/>
      <c r="O9" s="10"/>
      <c r="P9" s="10"/>
      <c r="Q9" s="10"/>
      <c r="R9" s="10"/>
      <c r="S9" s="10"/>
      <c r="T9" s="10"/>
      <c r="U9" s="10"/>
      <c r="V9" s="27">
        <f t="shared" ref="V9:V20" si="0">IF(D9="Not Initiated",1,IF(D9="Basic",2,IF(D9="Established",3,IF(D9="Advanced",4,0))))</f>
        <v>0</v>
      </c>
      <c r="W9" s="19">
        <f t="shared" ref="W9:W20" si="1">IF(E9="Not Initiated",1,IF(E9="Basic",2,IF(E9="Established",3,IF(E9="Advanced",4,0))))</f>
        <v>0</v>
      </c>
      <c r="X9" s="19">
        <f>IF(V9&gt;W9,0,W9-V9)</f>
        <v>0</v>
      </c>
      <c r="Y9" s="21" t="str">
        <f t="shared" ref="Y9:Y20" si="2">IF(OR(E9="",D9="Not relevant",E9="Not relevant"),"Not relevant",IF(V9=0,0,IF(V9&lt;=3,V9/W9,"Ahead of current target level ("&amp;E9&amp;")")))</f>
        <v>Not relevant</v>
      </c>
    </row>
    <row r="10" spans="1:25" ht="70.5" customHeight="1" thickTop="1" thickBot="1">
      <c r="B10" s="19" t="s">
        <v>301</v>
      </c>
      <c r="C10" s="19" t="s">
        <v>302</v>
      </c>
      <c r="D10" s="20"/>
      <c r="E10" s="20"/>
      <c r="F10" s="20"/>
      <c r="G10" s="20"/>
      <c r="H10" s="20"/>
      <c r="I10" s="20"/>
      <c r="J10" s="10"/>
      <c r="K10" s="27" t="s">
        <v>303</v>
      </c>
      <c r="L10" s="21" t="s">
        <v>304</v>
      </c>
      <c r="M10" s="10"/>
      <c r="N10" s="10"/>
      <c r="O10" s="10"/>
      <c r="P10" s="10"/>
      <c r="Q10" s="10"/>
      <c r="R10" s="10"/>
      <c r="S10" s="10"/>
      <c r="T10" s="10"/>
      <c r="U10" s="10"/>
      <c r="V10" s="27">
        <f t="shared" si="0"/>
        <v>0</v>
      </c>
      <c r="W10" s="19">
        <f t="shared" si="1"/>
        <v>0</v>
      </c>
      <c r="X10" s="19">
        <f t="shared" ref="X10:X20" si="3">IF(V10&gt;W10,0,W10-V10)</f>
        <v>0</v>
      </c>
      <c r="Y10" s="21" t="str">
        <f t="shared" si="2"/>
        <v>Not relevant</v>
      </c>
    </row>
    <row r="11" spans="1:25" ht="70.5" customHeight="1" thickTop="1" thickBot="1">
      <c r="B11" s="19" t="s">
        <v>305</v>
      </c>
      <c r="C11" s="19" t="s">
        <v>306</v>
      </c>
      <c r="D11" s="20"/>
      <c r="E11" s="20"/>
      <c r="F11" s="20"/>
      <c r="G11" s="20"/>
      <c r="H11" s="20"/>
      <c r="I11" s="20"/>
      <c r="J11" s="10"/>
      <c r="K11" s="27" t="s">
        <v>307</v>
      </c>
      <c r="L11" s="21" t="s">
        <v>304</v>
      </c>
      <c r="M11" s="10"/>
      <c r="N11" s="10"/>
      <c r="O11" s="10"/>
      <c r="P11" s="10"/>
      <c r="Q11" s="10"/>
      <c r="R11" s="10"/>
      <c r="S11" s="10"/>
      <c r="T11" s="10"/>
      <c r="U11" s="10"/>
      <c r="V11" s="27">
        <f t="shared" si="0"/>
        <v>0</v>
      </c>
      <c r="W11" s="19">
        <f t="shared" si="1"/>
        <v>0</v>
      </c>
      <c r="X11" s="19">
        <f t="shared" si="3"/>
        <v>0</v>
      </c>
      <c r="Y11" s="21" t="str">
        <f t="shared" si="2"/>
        <v>Not relevant</v>
      </c>
    </row>
    <row r="12" spans="1:25" ht="70.5" customHeight="1" thickTop="1" thickBot="1">
      <c r="B12" s="19" t="s">
        <v>308</v>
      </c>
      <c r="C12" s="19" t="s">
        <v>309</v>
      </c>
      <c r="D12" s="20"/>
      <c r="E12" s="20"/>
      <c r="F12" s="20"/>
      <c r="G12" s="20"/>
      <c r="H12" s="20"/>
      <c r="I12" s="20"/>
      <c r="J12" s="10"/>
      <c r="K12" s="18" t="s">
        <v>310</v>
      </c>
      <c r="L12" s="21" t="s">
        <v>311</v>
      </c>
      <c r="M12" s="10"/>
      <c r="N12" s="10"/>
      <c r="O12" s="10"/>
      <c r="P12" s="10"/>
      <c r="Q12" s="10"/>
      <c r="R12" s="10"/>
      <c r="S12" s="10"/>
      <c r="T12" s="10"/>
      <c r="U12" s="10"/>
      <c r="V12" s="27">
        <f t="shared" si="0"/>
        <v>0</v>
      </c>
      <c r="W12" s="19">
        <f t="shared" si="1"/>
        <v>0</v>
      </c>
      <c r="X12" s="19">
        <f t="shared" si="3"/>
        <v>0</v>
      </c>
      <c r="Y12" s="21" t="str">
        <f t="shared" si="2"/>
        <v>Not relevant</v>
      </c>
    </row>
    <row r="13" spans="1:25" ht="70.5" customHeight="1" thickTop="1" thickBot="1">
      <c r="B13" s="19" t="s">
        <v>312</v>
      </c>
      <c r="C13" s="19" t="s">
        <v>313</v>
      </c>
      <c r="D13" s="20"/>
      <c r="E13" s="20"/>
      <c r="F13" s="20"/>
      <c r="G13" s="20"/>
      <c r="H13" s="20"/>
      <c r="I13" s="20"/>
      <c r="J13" s="10"/>
      <c r="K13" s="18" t="s">
        <v>314</v>
      </c>
      <c r="L13" s="21" t="s">
        <v>315</v>
      </c>
      <c r="M13" s="10"/>
      <c r="N13" s="10"/>
      <c r="O13" s="10"/>
      <c r="P13" s="10"/>
      <c r="Q13" s="10"/>
      <c r="R13" s="10"/>
      <c r="S13" s="10"/>
      <c r="T13" s="10"/>
      <c r="U13" s="10"/>
      <c r="V13" s="27">
        <f t="shared" si="0"/>
        <v>0</v>
      </c>
      <c r="W13" s="19">
        <f t="shared" si="1"/>
        <v>0</v>
      </c>
      <c r="X13" s="19">
        <f t="shared" si="3"/>
        <v>0</v>
      </c>
      <c r="Y13" s="21" t="str">
        <f t="shared" si="2"/>
        <v>Not relevant</v>
      </c>
    </row>
    <row r="14" spans="1:25" ht="70.5" customHeight="1" thickTop="1" thickBot="1">
      <c r="B14" s="19" t="s">
        <v>316</v>
      </c>
      <c r="C14" s="19" t="s">
        <v>317</v>
      </c>
      <c r="D14" s="20"/>
      <c r="E14" s="20"/>
      <c r="F14" s="20"/>
      <c r="G14" s="20"/>
      <c r="H14" s="20"/>
      <c r="I14" s="20"/>
      <c r="J14" s="10"/>
      <c r="K14" s="27" t="s">
        <v>318</v>
      </c>
      <c r="L14" s="21" t="s">
        <v>319</v>
      </c>
      <c r="M14" s="10"/>
      <c r="N14" s="10"/>
      <c r="O14" s="10"/>
      <c r="P14" s="10"/>
      <c r="Q14" s="10"/>
      <c r="R14" s="10"/>
      <c r="S14" s="10"/>
      <c r="T14" s="10"/>
      <c r="U14" s="10"/>
      <c r="V14" s="27">
        <f t="shared" si="0"/>
        <v>0</v>
      </c>
      <c r="W14" s="19">
        <f t="shared" si="1"/>
        <v>0</v>
      </c>
      <c r="X14" s="19">
        <f t="shared" si="3"/>
        <v>0</v>
      </c>
      <c r="Y14" s="21" t="str">
        <f t="shared" si="2"/>
        <v>Not relevant</v>
      </c>
    </row>
    <row r="15" spans="1:25" ht="70.5" customHeight="1" thickTop="1" thickBot="1">
      <c r="B15" s="19" t="s">
        <v>320</v>
      </c>
      <c r="C15" s="19" t="s">
        <v>321</v>
      </c>
      <c r="D15" s="20"/>
      <c r="E15" s="20"/>
      <c r="F15" s="20"/>
      <c r="G15" s="20"/>
      <c r="H15" s="20"/>
      <c r="I15" s="20"/>
      <c r="J15" s="10"/>
      <c r="K15" s="27" t="s">
        <v>322</v>
      </c>
      <c r="L15" s="21" t="s">
        <v>315</v>
      </c>
      <c r="M15" s="10"/>
      <c r="N15" s="10"/>
      <c r="O15" s="10"/>
      <c r="P15" s="10"/>
      <c r="Q15" s="10"/>
      <c r="R15" s="10"/>
      <c r="S15" s="10"/>
      <c r="T15" s="10"/>
      <c r="U15" s="10"/>
      <c r="V15" s="27">
        <f t="shared" si="0"/>
        <v>0</v>
      </c>
      <c r="W15" s="19">
        <f t="shared" si="1"/>
        <v>0</v>
      </c>
      <c r="X15" s="19">
        <f t="shared" si="3"/>
        <v>0</v>
      </c>
      <c r="Y15" s="21" t="str">
        <f t="shared" si="2"/>
        <v>Not relevant</v>
      </c>
    </row>
    <row r="16" spans="1:25" ht="70.5" customHeight="1" thickTop="1" thickBot="1">
      <c r="B16" s="19" t="s">
        <v>94</v>
      </c>
      <c r="C16" s="19" t="s">
        <v>323</v>
      </c>
      <c r="D16" s="20"/>
      <c r="E16" s="20"/>
      <c r="F16" s="20"/>
      <c r="G16" s="20"/>
      <c r="H16" s="20"/>
      <c r="I16" s="20"/>
      <c r="J16" s="10"/>
      <c r="K16" s="18" t="s">
        <v>324</v>
      </c>
      <c r="L16" s="21" t="s">
        <v>325</v>
      </c>
      <c r="M16" s="10"/>
      <c r="N16" s="10"/>
      <c r="O16" s="10"/>
      <c r="P16" s="10"/>
      <c r="Q16" s="10"/>
      <c r="R16" s="10"/>
      <c r="S16" s="10"/>
      <c r="T16" s="10"/>
      <c r="U16" s="10"/>
      <c r="V16" s="27">
        <f t="shared" si="0"/>
        <v>0</v>
      </c>
      <c r="W16" s="19">
        <f t="shared" si="1"/>
        <v>0</v>
      </c>
      <c r="X16" s="19">
        <f t="shared" si="3"/>
        <v>0</v>
      </c>
      <c r="Y16" s="21" t="str">
        <f t="shared" si="2"/>
        <v>Not relevant</v>
      </c>
    </row>
    <row r="17" spans="2:25" ht="70.5" customHeight="1" thickTop="1" thickBot="1">
      <c r="B17" s="19" t="s">
        <v>98</v>
      </c>
      <c r="C17" s="19" t="s">
        <v>326</v>
      </c>
      <c r="D17" s="20"/>
      <c r="E17" s="20"/>
      <c r="F17" s="20"/>
      <c r="G17" s="20"/>
      <c r="H17" s="20"/>
      <c r="I17" s="20"/>
      <c r="J17" s="10"/>
      <c r="K17" s="27" t="s">
        <v>100</v>
      </c>
      <c r="L17" s="21" t="s">
        <v>315</v>
      </c>
      <c r="M17" s="10"/>
      <c r="N17" s="10"/>
      <c r="O17" s="10"/>
      <c r="P17" s="10"/>
      <c r="Q17" s="10"/>
      <c r="R17" s="10"/>
      <c r="S17" s="10"/>
      <c r="T17" s="10"/>
      <c r="U17" s="10"/>
      <c r="V17" s="27">
        <f t="shared" si="0"/>
        <v>0</v>
      </c>
      <c r="W17" s="19">
        <f t="shared" si="1"/>
        <v>0</v>
      </c>
      <c r="X17" s="19">
        <f t="shared" si="3"/>
        <v>0</v>
      </c>
      <c r="Y17" s="21" t="str">
        <f t="shared" si="2"/>
        <v>Not relevant</v>
      </c>
    </row>
    <row r="18" spans="2:25" ht="70.5" customHeight="1" thickTop="1" thickBot="1">
      <c r="B18" s="19" t="s">
        <v>327</v>
      </c>
      <c r="C18" s="19" t="s">
        <v>328</v>
      </c>
      <c r="D18" s="20"/>
      <c r="E18" s="20"/>
      <c r="F18" s="20"/>
      <c r="G18" s="20"/>
      <c r="H18" s="20"/>
      <c r="I18" s="20"/>
      <c r="J18" s="10"/>
      <c r="K18" s="27" t="s">
        <v>329</v>
      </c>
      <c r="L18" s="21" t="s">
        <v>330</v>
      </c>
      <c r="M18" s="10"/>
      <c r="N18" s="10"/>
      <c r="O18" s="10"/>
      <c r="P18" s="10"/>
      <c r="Q18" s="10"/>
      <c r="R18" s="10"/>
      <c r="S18" s="10"/>
      <c r="T18" s="10"/>
      <c r="U18" s="10"/>
      <c r="V18" s="27">
        <f t="shared" si="0"/>
        <v>0</v>
      </c>
      <c r="W18" s="19">
        <f t="shared" si="1"/>
        <v>0</v>
      </c>
      <c r="X18" s="19">
        <f t="shared" si="3"/>
        <v>0</v>
      </c>
      <c r="Y18" s="21" t="str">
        <f t="shared" si="2"/>
        <v>Not relevant</v>
      </c>
    </row>
    <row r="19" spans="2:25" ht="70.5" customHeight="1" thickTop="1" thickBot="1">
      <c r="B19" s="19" t="s">
        <v>331</v>
      </c>
      <c r="C19" s="19" t="s">
        <v>332</v>
      </c>
      <c r="D19" s="20"/>
      <c r="E19" s="20"/>
      <c r="F19" s="20"/>
      <c r="G19" s="20"/>
      <c r="H19" s="20"/>
      <c r="I19" s="20"/>
      <c r="J19" s="10"/>
      <c r="K19" s="27" t="s">
        <v>333</v>
      </c>
      <c r="L19" s="21" t="s">
        <v>334</v>
      </c>
      <c r="M19" s="10"/>
      <c r="N19" s="10"/>
      <c r="O19" s="10"/>
      <c r="P19" s="10"/>
      <c r="Q19" s="10"/>
      <c r="R19" s="10"/>
      <c r="S19" s="10"/>
      <c r="T19" s="10"/>
      <c r="U19" s="10"/>
      <c r="V19" s="27">
        <f t="shared" si="0"/>
        <v>0</v>
      </c>
      <c r="W19" s="19">
        <f t="shared" si="1"/>
        <v>0</v>
      </c>
      <c r="X19" s="19">
        <f t="shared" si="3"/>
        <v>0</v>
      </c>
      <c r="Y19" s="21" t="str">
        <f t="shared" si="2"/>
        <v>Not relevant</v>
      </c>
    </row>
    <row r="20" spans="2:25" ht="70.5" customHeight="1" thickTop="1" thickBot="1">
      <c r="B20" s="19" t="s">
        <v>335</v>
      </c>
      <c r="C20" s="106" t="s">
        <v>336</v>
      </c>
      <c r="D20" s="20"/>
      <c r="E20" s="20"/>
      <c r="F20" s="20"/>
      <c r="G20" s="106"/>
      <c r="H20" s="106"/>
      <c r="I20" s="107"/>
      <c r="J20" s="10"/>
      <c r="K20" s="28" t="s">
        <v>337</v>
      </c>
      <c r="L20" s="120" t="s">
        <v>304</v>
      </c>
      <c r="M20" s="10"/>
      <c r="N20" s="10"/>
      <c r="O20" s="10"/>
      <c r="P20" s="10"/>
      <c r="Q20" s="10"/>
      <c r="R20" s="10"/>
      <c r="S20" s="10"/>
      <c r="T20" s="10"/>
      <c r="U20" s="10"/>
      <c r="V20" s="124">
        <f t="shared" si="0"/>
        <v>0</v>
      </c>
      <c r="W20" s="119">
        <f t="shared" si="1"/>
        <v>0</v>
      </c>
      <c r="X20" s="125">
        <f t="shared" si="3"/>
        <v>0</v>
      </c>
      <c r="Y20" s="120" t="str">
        <f t="shared" si="2"/>
        <v>Not relevant</v>
      </c>
    </row>
    <row r="21" spans="2:25" ht="14.5" thickTop="1">
      <c r="V21" s="29"/>
    </row>
    <row r="22" spans="2:25">
      <c r="V22" s="29"/>
    </row>
  </sheetData>
  <sheetProtection sheet="1" objects="1" scenarios="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8BD5E8F-E3CE-4440-BBB7-2433F8CA0688}">
          <x14:formula1>
            <xm:f>'Back-End'!$B$5:$B$9</xm:f>
          </x14:formula1>
          <xm:sqref>D9:E20</xm:sqref>
        </x14:dataValidation>
        <x14:dataValidation type="list" allowBlank="1" showInputMessage="1" showErrorMessage="1" xr:uid="{D4D2BB01-402C-432C-AD70-7C67236B5996}">
          <x14:formula1>
            <xm:f>'Back-End'!$B$13:$B$14</xm:f>
          </x14:formula1>
          <xm:sqref>F9:F19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BB66-E82D-4214-A6DE-9BBE4347103A}">
  <sheetPr codeName="Sheet10">
    <outlinePr summaryBelow="0" summaryRight="0"/>
    <pageSetUpPr autoPageBreaks="0"/>
  </sheetPr>
  <dimension ref="A1:Z18"/>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76.33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338</v>
      </c>
      <c r="C4" s="182"/>
      <c r="D4" s="182"/>
      <c r="E4" s="182"/>
      <c r="F4" s="182"/>
      <c r="G4" s="182"/>
      <c r="H4" s="182"/>
      <c r="I4" s="183"/>
      <c r="K4" s="177"/>
      <c r="L4" s="177"/>
      <c r="M4" s="177"/>
      <c r="N4" s="117"/>
      <c r="O4" s="117"/>
      <c r="P4" s="117"/>
      <c r="Q4" s="117"/>
      <c r="R4" s="117"/>
      <c r="S4" s="117"/>
      <c r="T4" s="117"/>
      <c r="U4" s="117"/>
      <c r="W4" s="177"/>
      <c r="X4" s="177"/>
      <c r="Y4" s="177"/>
    </row>
    <row r="5" spans="1:25" ht="38.65" customHeight="1" thickBot="1">
      <c r="B5" s="184" t="s">
        <v>339</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340</v>
      </c>
      <c r="C9" s="19" t="s">
        <v>341</v>
      </c>
      <c r="D9" s="20"/>
      <c r="E9" s="20"/>
      <c r="F9" s="20"/>
      <c r="G9" s="20"/>
      <c r="H9" s="20"/>
      <c r="I9" s="20"/>
      <c r="J9" s="10"/>
      <c r="K9" s="27" t="s">
        <v>342</v>
      </c>
      <c r="L9" s="135" t="s">
        <v>343</v>
      </c>
      <c r="M9" s="10"/>
      <c r="N9" s="10"/>
      <c r="O9" s="10"/>
      <c r="P9" s="10"/>
      <c r="Q9" s="10"/>
      <c r="R9" s="10"/>
      <c r="S9" s="10"/>
      <c r="T9" s="10"/>
      <c r="U9" s="10"/>
      <c r="V9" s="27">
        <f t="shared" ref="V9:W16" si="0">IF(D9="Not Initiated",1,IF(D9="Basic",2,IF(D9="Established",3,IF(D9="Advanced",4,0))))</f>
        <v>0</v>
      </c>
      <c r="W9" s="19">
        <f t="shared" si="0"/>
        <v>0</v>
      </c>
      <c r="X9" s="19">
        <f>IF(V9&gt;W9,0,W9-V9)</f>
        <v>0</v>
      </c>
      <c r="Y9" s="135" t="str">
        <f t="shared" ref="Y9:Y16" si="1">IF(OR(E9="",D9="Not relevant",E9="Not relevant"),"Not relevant",IF(V9=0,0,IF(V9&lt;=3,V9/W9,"Ahead of current target level ("&amp;E9&amp;")")))</f>
        <v>Not relevant</v>
      </c>
    </row>
    <row r="10" spans="1:25" ht="70.5" customHeight="1" thickTop="1" thickBot="1">
      <c r="B10" s="19" t="s">
        <v>344</v>
      </c>
      <c r="C10" s="19" t="s">
        <v>345</v>
      </c>
      <c r="D10" s="20"/>
      <c r="E10" s="20"/>
      <c r="F10" s="20"/>
      <c r="G10" s="20"/>
      <c r="H10" s="20"/>
      <c r="I10" s="20"/>
      <c r="J10" s="10"/>
      <c r="K10" s="27" t="s">
        <v>346</v>
      </c>
      <c r="L10" s="135" t="s">
        <v>347</v>
      </c>
      <c r="M10" s="10"/>
      <c r="N10" s="10"/>
      <c r="O10" s="10"/>
      <c r="P10" s="10"/>
      <c r="Q10" s="10"/>
      <c r="R10" s="10"/>
      <c r="S10" s="10"/>
      <c r="T10" s="10"/>
      <c r="U10" s="10"/>
      <c r="V10" s="27">
        <f t="shared" si="0"/>
        <v>0</v>
      </c>
      <c r="W10" s="19">
        <f t="shared" si="0"/>
        <v>0</v>
      </c>
      <c r="X10" s="19">
        <f t="shared" ref="X10:X16" si="2">IF(V10&gt;W10,0,W10-V10)</f>
        <v>0</v>
      </c>
      <c r="Y10" s="135" t="str">
        <f t="shared" si="1"/>
        <v>Not relevant</v>
      </c>
    </row>
    <row r="11" spans="1:25" ht="70.5" customHeight="1" thickTop="1" thickBot="1">
      <c r="B11" s="106" t="s">
        <v>348</v>
      </c>
      <c r="C11" s="106" t="s">
        <v>349</v>
      </c>
      <c r="D11" s="20"/>
      <c r="E11" s="20"/>
      <c r="F11" s="20"/>
      <c r="G11" s="20"/>
      <c r="H11" s="20"/>
      <c r="I11" s="20"/>
      <c r="J11" s="10"/>
      <c r="K11" s="27" t="s">
        <v>350</v>
      </c>
      <c r="L11" s="135" t="s">
        <v>351</v>
      </c>
      <c r="M11" s="10"/>
      <c r="N11" s="10"/>
      <c r="O11" s="10"/>
      <c r="P11" s="10"/>
      <c r="Q11" s="10"/>
      <c r="R11" s="10"/>
      <c r="S11" s="10"/>
      <c r="T11" s="10"/>
      <c r="U11" s="10"/>
      <c r="V11" s="27">
        <f t="shared" si="0"/>
        <v>0</v>
      </c>
      <c r="W11" s="19">
        <f t="shared" si="0"/>
        <v>0</v>
      </c>
      <c r="X11" s="19">
        <f t="shared" si="2"/>
        <v>0</v>
      </c>
      <c r="Y11" s="135" t="str">
        <f t="shared" si="1"/>
        <v>Not relevant</v>
      </c>
    </row>
    <row r="12" spans="1:25" ht="70.5" customHeight="1" thickTop="1" thickBot="1">
      <c r="B12" s="19" t="s">
        <v>352</v>
      </c>
      <c r="C12" s="19" t="s">
        <v>353</v>
      </c>
      <c r="D12" s="20"/>
      <c r="E12" s="20"/>
      <c r="F12" s="20"/>
      <c r="G12" s="20"/>
      <c r="H12" s="20"/>
      <c r="I12" s="20"/>
      <c r="J12" s="10"/>
      <c r="K12" s="27" t="s">
        <v>354</v>
      </c>
      <c r="L12" s="135" t="s">
        <v>355</v>
      </c>
      <c r="M12" s="10"/>
      <c r="N12" s="10"/>
      <c r="O12" s="10"/>
      <c r="P12" s="10"/>
      <c r="Q12" s="10"/>
      <c r="R12" s="10"/>
      <c r="S12" s="10"/>
      <c r="T12" s="10"/>
      <c r="U12" s="10"/>
      <c r="V12" s="27">
        <f t="shared" si="0"/>
        <v>0</v>
      </c>
      <c r="W12" s="19">
        <f t="shared" si="0"/>
        <v>0</v>
      </c>
      <c r="X12" s="19">
        <f t="shared" si="2"/>
        <v>0</v>
      </c>
      <c r="Y12" s="135" t="str">
        <f t="shared" si="1"/>
        <v>Not relevant</v>
      </c>
    </row>
    <row r="13" spans="1:25" ht="70.5" customHeight="1" thickTop="1" thickBot="1">
      <c r="B13" s="19" t="s">
        <v>356</v>
      </c>
      <c r="C13" s="19" t="s">
        <v>357</v>
      </c>
      <c r="D13" s="20"/>
      <c r="E13" s="20"/>
      <c r="F13" s="20"/>
      <c r="G13" s="20"/>
      <c r="H13" s="20"/>
      <c r="I13" s="20"/>
      <c r="J13" s="10"/>
      <c r="K13" s="27" t="s">
        <v>358</v>
      </c>
      <c r="L13" s="135" t="s">
        <v>359</v>
      </c>
      <c r="M13" s="10"/>
      <c r="N13" s="10"/>
      <c r="O13" s="10"/>
      <c r="P13" s="10"/>
      <c r="Q13" s="10"/>
      <c r="R13" s="10"/>
      <c r="S13" s="10"/>
      <c r="T13" s="10"/>
      <c r="U13" s="10"/>
      <c r="V13" s="27">
        <f t="shared" si="0"/>
        <v>0</v>
      </c>
      <c r="W13" s="19">
        <f t="shared" si="0"/>
        <v>0</v>
      </c>
      <c r="X13" s="19">
        <f t="shared" si="2"/>
        <v>0</v>
      </c>
      <c r="Y13" s="135" t="str">
        <f t="shared" si="1"/>
        <v>Not relevant</v>
      </c>
    </row>
    <row r="14" spans="1:25" ht="70.5" customHeight="1" thickTop="1" thickBot="1">
      <c r="B14" s="19" t="s">
        <v>360</v>
      </c>
      <c r="C14" s="19" t="s">
        <v>361</v>
      </c>
      <c r="D14" s="20"/>
      <c r="E14" s="20"/>
      <c r="F14" s="20"/>
      <c r="G14" s="20"/>
      <c r="H14" s="20"/>
      <c r="I14" s="20"/>
      <c r="J14" s="10"/>
      <c r="K14" s="27" t="s">
        <v>362</v>
      </c>
      <c r="L14" s="135" t="s">
        <v>363</v>
      </c>
      <c r="M14" s="10"/>
      <c r="N14" s="10"/>
      <c r="O14" s="10"/>
      <c r="P14" s="10"/>
      <c r="Q14" s="10"/>
      <c r="R14" s="10"/>
      <c r="S14" s="10"/>
      <c r="T14" s="10"/>
      <c r="U14" s="10"/>
      <c r="V14" s="27">
        <f t="shared" si="0"/>
        <v>0</v>
      </c>
      <c r="W14" s="19">
        <f t="shared" si="0"/>
        <v>0</v>
      </c>
      <c r="X14" s="19">
        <f t="shared" si="2"/>
        <v>0</v>
      </c>
      <c r="Y14" s="135" t="str">
        <f t="shared" si="1"/>
        <v>Not relevant</v>
      </c>
    </row>
    <row r="15" spans="1:25" ht="70.5" customHeight="1" thickTop="1" thickBot="1">
      <c r="B15" s="19" t="s">
        <v>364</v>
      </c>
      <c r="C15" s="19" t="s">
        <v>365</v>
      </c>
      <c r="D15" s="20"/>
      <c r="E15" s="20"/>
      <c r="F15" s="20"/>
      <c r="G15" s="20"/>
      <c r="H15" s="20"/>
      <c r="I15" s="20"/>
      <c r="K15" s="27" t="s">
        <v>366</v>
      </c>
      <c r="L15" s="135" t="s">
        <v>367</v>
      </c>
      <c r="V15" s="27">
        <f t="shared" si="0"/>
        <v>0</v>
      </c>
      <c r="W15" s="19">
        <f t="shared" si="0"/>
        <v>0</v>
      </c>
      <c r="X15" s="19">
        <f t="shared" si="2"/>
        <v>0</v>
      </c>
      <c r="Y15" s="135" t="str">
        <f t="shared" si="1"/>
        <v>Not relevant</v>
      </c>
    </row>
    <row r="16" spans="1:25" ht="70.5" customHeight="1" thickTop="1" thickBot="1">
      <c r="B16" s="19" t="s">
        <v>368</v>
      </c>
      <c r="C16" s="19" t="s">
        <v>369</v>
      </c>
      <c r="D16" s="107"/>
      <c r="E16" s="107"/>
      <c r="F16" s="107"/>
      <c r="G16" s="107"/>
      <c r="H16" s="107"/>
      <c r="I16" s="107"/>
      <c r="K16" s="147" t="s">
        <v>370</v>
      </c>
      <c r="L16" s="132" t="s">
        <v>371</v>
      </c>
      <c r="V16" s="147">
        <f t="shared" si="0"/>
        <v>0</v>
      </c>
      <c r="W16" s="140">
        <f t="shared" si="0"/>
        <v>0</v>
      </c>
      <c r="X16" s="140">
        <f t="shared" si="2"/>
        <v>0</v>
      </c>
      <c r="Y16" s="132" t="str">
        <f t="shared" si="1"/>
        <v>Not relevant</v>
      </c>
    </row>
    <row r="17" spans="2:12" ht="14.5" thickTop="1">
      <c r="B17" s="112"/>
      <c r="C17" s="112"/>
      <c r="D17" s="112"/>
      <c r="E17" s="112"/>
      <c r="F17" s="112"/>
      <c r="G17" s="112"/>
      <c r="H17" s="112"/>
      <c r="I17" s="112"/>
      <c r="K17" s="112"/>
      <c r="L17" s="112"/>
    </row>
    <row r="18" spans="2:12">
      <c r="B18" s="112"/>
      <c r="C18" s="112"/>
      <c r="D18" s="112"/>
      <c r="E18" s="112"/>
      <c r="F18" s="112"/>
      <c r="G18" s="112"/>
      <c r="H18" s="112"/>
      <c r="I18" s="112"/>
      <c r="K18" s="112"/>
      <c r="L18" s="112"/>
    </row>
  </sheetData>
  <sheetProtection sheet="1" objects="1" scenarios="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C1717BC-E747-4317-8E6E-096820F2FD91}">
          <x14:formula1>
            <xm:f>'Back-End'!$B$5:$B$9</xm:f>
          </x14:formula1>
          <xm:sqref>D9:E16</xm:sqref>
        </x14:dataValidation>
        <x14:dataValidation type="list" allowBlank="1" showInputMessage="1" showErrorMessage="1" xr:uid="{E2B51717-6876-4518-AA9D-657810333126}">
          <x14:formula1>
            <xm:f>'Back-End'!$B$13:$B$14</xm:f>
          </x14:formula1>
          <xm:sqref>F9:F16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CE3C-E8AB-46DA-908F-5C5BB2AB6EC2}">
  <sheetPr codeName="Sheet11">
    <outlinePr summaryBelow="0" summaryRight="0"/>
    <pageSetUpPr autoPageBreaks="0"/>
  </sheetPr>
  <dimension ref="A1:Y18"/>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75" customWidth="1" collapsed="1"/>
    <col min="22" max="25" width="15.58203125" hidden="1" customWidth="1" outlineLevel="1"/>
  </cols>
  <sheetData>
    <row r="1" spans="1:25" ht="35.25" customHeight="1">
      <c r="A1" s="8"/>
      <c r="B1" s="8"/>
      <c r="C1" s="8"/>
      <c r="D1" s="8"/>
      <c r="E1" s="8"/>
      <c r="F1" s="8"/>
      <c r="G1" s="8"/>
      <c r="H1" s="8"/>
      <c r="I1" s="8"/>
      <c r="J1" s="8"/>
      <c r="K1" s="8"/>
      <c r="L1" s="8"/>
    </row>
    <row r="2" spans="1:25" ht="80.25" customHeight="1">
      <c r="A2" s="8"/>
      <c r="B2" s="137"/>
      <c r="C2" s="8"/>
      <c r="D2" s="8"/>
      <c r="E2" s="8"/>
      <c r="F2" s="8"/>
      <c r="G2" s="8"/>
      <c r="H2" s="8"/>
      <c r="I2" s="8"/>
      <c r="J2" s="8"/>
      <c r="K2" s="8"/>
      <c r="L2" s="8"/>
    </row>
    <row r="3" spans="1:25" ht="29.25" customHeight="1" thickBot="1"/>
    <row r="4" spans="1:25" ht="29.25" customHeight="1" thickTop="1">
      <c r="B4" s="181" t="s">
        <v>372</v>
      </c>
      <c r="C4" s="182"/>
      <c r="D4" s="182"/>
      <c r="E4" s="182"/>
      <c r="F4" s="182"/>
      <c r="G4" s="182"/>
      <c r="H4" s="182"/>
      <c r="I4" s="183"/>
      <c r="K4" s="177"/>
      <c r="L4" s="177"/>
      <c r="M4" s="177"/>
      <c r="N4" s="117"/>
      <c r="O4" s="117"/>
      <c r="P4" s="117"/>
      <c r="Q4" s="117"/>
      <c r="R4" s="117"/>
      <c r="S4" s="117"/>
      <c r="T4" s="117"/>
      <c r="U4" s="117"/>
      <c r="W4" s="177"/>
      <c r="X4" s="177"/>
      <c r="Y4" s="177"/>
    </row>
    <row r="5" spans="1:25" ht="38.65" customHeight="1" thickBot="1">
      <c r="B5" s="184" t="s">
        <v>373</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188</v>
      </c>
      <c r="C9" s="19" t="s">
        <v>374</v>
      </c>
      <c r="D9" s="20"/>
      <c r="E9" s="20"/>
      <c r="F9" s="20"/>
      <c r="G9" s="20"/>
      <c r="H9" s="20"/>
      <c r="I9" s="20"/>
      <c r="J9" s="10"/>
      <c r="K9" s="27" t="s">
        <v>375</v>
      </c>
      <c r="L9" s="135" t="s">
        <v>376</v>
      </c>
      <c r="M9" s="10"/>
      <c r="N9" s="10"/>
      <c r="O9" s="10"/>
      <c r="P9" s="10"/>
      <c r="Q9" s="10"/>
      <c r="R9" s="10"/>
      <c r="S9" s="10"/>
      <c r="T9" s="10"/>
      <c r="U9" s="10"/>
      <c r="V9" s="27">
        <f t="shared" ref="V9:V17" si="0">IF(D9="Not Initiated",1,IF(D9="Basic",2,IF(D9="Established",3,IF(D9="Advanced",4,0))))</f>
        <v>0</v>
      </c>
      <c r="W9" s="19">
        <f t="shared" ref="W9:W17" si="1">IF(E9="Not Initiated",1,IF(E9="Basic",2,IF(E9="Established",3,IF(E9="Advanced",4,0))))</f>
        <v>0</v>
      </c>
      <c r="X9" s="19">
        <f>IF(V9&gt;W9,0,W9-V9)</f>
        <v>0</v>
      </c>
      <c r="Y9" s="135" t="str">
        <f t="shared" ref="Y9:Y17" si="2">IF(OR(E9="",D9="Not relevant",E9="Not relevant"),"Not relevant",IF(V9=0,0,IF(V9&lt;=3,V9/W9,"Ahead of current target level ("&amp;E9&amp;")")))</f>
        <v>Not relevant</v>
      </c>
    </row>
    <row r="10" spans="1:25" ht="70.5" customHeight="1" thickTop="1" thickBot="1">
      <c r="B10" s="19" t="s">
        <v>377</v>
      </c>
      <c r="C10" s="19" t="s">
        <v>378</v>
      </c>
      <c r="D10" s="20"/>
      <c r="E10" s="20"/>
      <c r="F10" s="20"/>
      <c r="G10" s="20"/>
      <c r="H10" s="20"/>
      <c r="I10" s="20"/>
      <c r="J10" s="10"/>
      <c r="K10" s="27" t="s">
        <v>379</v>
      </c>
      <c r="L10" s="135" t="s">
        <v>380</v>
      </c>
      <c r="M10" s="10"/>
      <c r="N10" s="10"/>
      <c r="O10" s="10"/>
      <c r="P10" s="10"/>
      <c r="Q10" s="10"/>
      <c r="R10" s="10"/>
      <c r="S10" s="10"/>
      <c r="T10" s="10"/>
      <c r="U10" s="10"/>
      <c r="V10" s="27">
        <f t="shared" si="0"/>
        <v>0</v>
      </c>
      <c r="W10" s="19">
        <f t="shared" si="1"/>
        <v>0</v>
      </c>
      <c r="X10" s="19">
        <f t="shared" ref="X10:X17" si="3">IF(V10&gt;W10,0,W10-V10)</f>
        <v>0</v>
      </c>
      <c r="Y10" s="135" t="str">
        <f t="shared" si="2"/>
        <v>Not relevant</v>
      </c>
    </row>
    <row r="11" spans="1:25" ht="70.5" customHeight="1" thickTop="1" thickBot="1">
      <c r="B11" s="19" t="s">
        <v>381</v>
      </c>
      <c r="C11" s="19" t="s">
        <v>382</v>
      </c>
      <c r="D11" s="20"/>
      <c r="E11" s="20"/>
      <c r="F11" s="20"/>
      <c r="G11" s="20"/>
      <c r="H11" s="20"/>
      <c r="I11" s="20"/>
      <c r="J11" s="10"/>
      <c r="K11" s="27" t="s">
        <v>383</v>
      </c>
      <c r="L11" s="135" t="s">
        <v>384</v>
      </c>
      <c r="M11" s="10"/>
      <c r="N11" s="10"/>
      <c r="O11" s="10"/>
      <c r="P11" s="10"/>
      <c r="Q11" s="10"/>
      <c r="R11" s="10"/>
      <c r="S11" s="10"/>
      <c r="T11" s="10"/>
      <c r="U11" s="10"/>
      <c r="V11" s="27">
        <f t="shared" si="0"/>
        <v>0</v>
      </c>
      <c r="W11" s="19">
        <f t="shared" si="1"/>
        <v>0</v>
      </c>
      <c r="X11" s="19">
        <f t="shared" si="3"/>
        <v>0</v>
      </c>
      <c r="Y11" s="135" t="str">
        <f t="shared" si="2"/>
        <v>Not relevant</v>
      </c>
    </row>
    <row r="12" spans="1:25" ht="70.5" customHeight="1" thickTop="1" thickBot="1">
      <c r="B12" s="19" t="s">
        <v>44</v>
      </c>
      <c r="C12" s="19" t="s">
        <v>385</v>
      </c>
      <c r="D12" s="121"/>
      <c r="E12" s="121"/>
      <c r="F12" s="121"/>
      <c r="G12" s="20"/>
      <c r="H12" s="20"/>
      <c r="I12" s="20"/>
      <c r="J12" s="10"/>
      <c r="K12" s="27" t="s">
        <v>386</v>
      </c>
      <c r="L12" s="135" t="s">
        <v>387</v>
      </c>
      <c r="M12" s="10"/>
      <c r="N12" s="10"/>
      <c r="O12" s="10"/>
      <c r="P12" s="10"/>
      <c r="Q12" s="10"/>
      <c r="R12" s="10"/>
      <c r="S12" s="10"/>
      <c r="T12" s="10"/>
      <c r="U12" s="10"/>
      <c r="V12" s="27">
        <f t="shared" si="0"/>
        <v>0</v>
      </c>
      <c r="W12" s="19">
        <f t="shared" si="1"/>
        <v>0</v>
      </c>
      <c r="X12" s="19">
        <f t="shared" si="3"/>
        <v>0</v>
      </c>
      <c r="Y12" s="135" t="str">
        <f t="shared" si="2"/>
        <v>Not relevant</v>
      </c>
    </row>
    <row r="13" spans="1:25" ht="70.5" customHeight="1" thickTop="1" thickBot="1">
      <c r="B13" s="19" t="s">
        <v>388</v>
      </c>
      <c r="C13" s="19" t="s">
        <v>389</v>
      </c>
      <c r="D13" s="20"/>
      <c r="E13" s="20"/>
      <c r="F13" s="20"/>
      <c r="G13" s="20"/>
      <c r="H13" s="20"/>
      <c r="I13" s="20"/>
      <c r="J13" s="10"/>
      <c r="K13" s="27" t="s">
        <v>390</v>
      </c>
      <c r="L13" s="135" t="s">
        <v>391</v>
      </c>
      <c r="M13" s="10"/>
      <c r="N13" s="10"/>
      <c r="O13" s="10"/>
      <c r="P13" s="10"/>
      <c r="Q13" s="10"/>
      <c r="R13" s="10"/>
      <c r="S13" s="10"/>
      <c r="T13" s="10"/>
      <c r="U13" s="10"/>
      <c r="V13" s="27">
        <f t="shared" si="0"/>
        <v>0</v>
      </c>
      <c r="W13" s="19">
        <f t="shared" si="1"/>
        <v>0</v>
      </c>
      <c r="X13" s="19">
        <f t="shared" si="3"/>
        <v>0</v>
      </c>
      <c r="Y13" s="135" t="str">
        <f t="shared" si="2"/>
        <v>Not relevant</v>
      </c>
    </row>
    <row r="14" spans="1:25" ht="70.5" customHeight="1" thickTop="1" thickBot="1">
      <c r="B14" s="19" t="s">
        <v>392</v>
      </c>
      <c r="C14" s="19" t="s">
        <v>393</v>
      </c>
      <c r="D14" s="20"/>
      <c r="E14" s="20"/>
      <c r="F14" s="20"/>
      <c r="G14" s="20"/>
      <c r="H14" s="20"/>
      <c r="I14" s="20"/>
      <c r="J14" s="10"/>
      <c r="K14" s="27" t="s">
        <v>394</v>
      </c>
      <c r="L14" s="135" t="s">
        <v>395</v>
      </c>
      <c r="M14" s="10"/>
      <c r="N14" s="10"/>
      <c r="O14" s="10"/>
      <c r="P14" s="10"/>
      <c r="Q14" s="10"/>
      <c r="R14" s="10"/>
      <c r="S14" s="10"/>
      <c r="T14" s="10"/>
      <c r="U14" s="10"/>
      <c r="V14" s="27">
        <f t="shared" si="0"/>
        <v>0</v>
      </c>
      <c r="W14" s="19">
        <f t="shared" si="1"/>
        <v>0</v>
      </c>
      <c r="X14" s="19">
        <f t="shared" si="3"/>
        <v>0</v>
      </c>
      <c r="Y14" s="135" t="str">
        <f t="shared" si="2"/>
        <v>Not relevant</v>
      </c>
    </row>
    <row r="15" spans="1:25" ht="70.5" customHeight="1" thickTop="1" thickBot="1">
      <c r="B15" s="19" t="s">
        <v>396</v>
      </c>
      <c r="C15" s="19" t="s">
        <v>397</v>
      </c>
      <c r="D15" s="20"/>
      <c r="E15" s="20"/>
      <c r="F15" s="20"/>
      <c r="G15" s="20"/>
      <c r="H15" s="20"/>
      <c r="I15" s="20"/>
      <c r="J15" s="10"/>
      <c r="K15" s="27" t="s">
        <v>398</v>
      </c>
      <c r="L15" s="135" t="s">
        <v>399</v>
      </c>
      <c r="M15" s="10"/>
      <c r="N15" s="10"/>
      <c r="O15" s="10"/>
      <c r="P15" s="10"/>
      <c r="Q15" s="10"/>
      <c r="R15" s="10"/>
      <c r="S15" s="10"/>
      <c r="T15" s="10"/>
      <c r="U15" s="10"/>
      <c r="V15" s="27">
        <f t="shared" si="0"/>
        <v>0</v>
      </c>
      <c r="W15" s="19">
        <f t="shared" si="1"/>
        <v>0</v>
      </c>
      <c r="X15" s="19">
        <f t="shared" si="3"/>
        <v>0</v>
      </c>
      <c r="Y15" s="135" t="str">
        <f t="shared" si="2"/>
        <v>Not relevant</v>
      </c>
    </row>
    <row r="16" spans="1:25" ht="70.5" customHeight="1" thickTop="1" thickBot="1">
      <c r="B16" s="19" t="s">
        <v>400</v>
      </c>
      <c r="C16" s="19" t="s">
        <v>401</v>
      </c>
      <c r="D16" s="20"/>
      <c r="E16" s="20"/>
      <c r="F16" s="20"/>
      <c r="G16" s="20"/>
      <c r="H16" s="20"/>
      <c r="I16" s="20"/>
      <c r="J16" s="10"/>
      <c r="K16" s="27" t="s">
        <v>402</v>
      </c>
      <c r="L16" s="135" t="s">
        <v>403</v>
      </c>
      <c r="M16" s="10"/>
      <c r="N16" s="10"/>
      <c r="O16" s="10"/>
      <c r="P16" s="10"/>
      <c r="Q16" s="10"/>
      <c r="R16" s="10"/>
      <c r="S16" s="10"/>
      <c r="T16" s="10"/>
      <c r="U16" s="10"/>
      <c r="V16" s="27">
        <f t="shared" si="0"/>
        <v>0</v>
      </c>
      <c r="W16" s="19">
        <f t="shared" si="1"/>
        <v>0</v>
      </c>
      <c r="X16" s="19">
        <f t="shared" si="3"/>
        <v>0</v>
      </c>
      <c r="Y16" s="135" t="str">
        <f t="shared" si="2"/>
        <v>Not relevant</v>
      </c>
    </row>
    <row r="17" spans="2:25" ht="70.5" customHeight="1" thickTop="1" thickBot="1">
      <c r="B17" s="19" t="s">
        <v>404</v>
      </c>
      <c r="C17" s="19" t="s">
        <v>405</v>
      </c>
      <c r="D17" s="20"/>
      <c r="E17" s="20"/>
      <c r="F17" s="20"/>
      <c r="G17" s="20"/>
      <c r="H17" s="20"/>
      <c r="I17" s="20"/>
      <c r="J17" s="10"/>
      <c r="K17" s="147" t="s">
        <v>406</v>
      </c>
      <c r="L17" s="141" t="s">
        <v>407</v>
      </c>
      <c r="M17" s="10"/>
      <c r="N17" s="10"/>
      <c r="O17" s="10"/>
      <c r="P17" s="10"/>
      <c r="Q17" s="10"/>
      <c r="R17" s="10"/>
      <c r="S17" s="10"/>
      <c r="T17" s="10"/>
      <c r="U17" s="10"/>
      <c r="V17" s="147">
        <f t="shared" si="0"/>
        <v>0</v>
      </c>
      <c r="W17" s="133">
        <f t="shared" si="1"/>
        <v>0</v>
      </c>
      <c r="X17" s="133">
        <f t="shared" si="3"/>
        <v>0</v>
      </c>
      <c r="Y17" s="141" t="str">
        <f t="shared" si="2"/>
        <v>Not relevant</v>
      </c>
    </row>
    <row r="18" spans="2:25" ht="14.5" thickTop="1"/>
  </sheetData>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F4D9F76-A22A-4F70-8997-16E5A6039751}">
          <x14:formula1>
            <xm:f>'Back-End'!$B$5:$B$9</xm:f>
          </x14:formula1>
          <xm:sqref>D9:E17 D21:E22</xm:sqref>
        </x14:dataValidation>
        <x14:dataValidation type="list" allowBlank="1" showInputMessage="1" showErrorMessage="1" xr:uid="{A53EEB78-CF35-49CB-BE22-6416D2844250}">
          <x14:formula1>
            <xm:f>'Back-End'!$B$13:$B$14</xm:f>
          </x14:formula1>
          <xm:sqref>F9:F17 F21:F22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BAFD-4ABF-4620-A9D6-E8EDECC9F312}">
  <sheetPr codeName="Sheet12">
    <outlinePr summaryBelow="0" summaryRight="0"/>
    <pageSetUpPr autoPageBreaks="0"/>
  </sheetPr>
  <dimension ref="A1:Z13"/>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408</v>
      </c>
      <c r="C4" s="182"/>
      <c r="D4" s="182"/>
      <c r="E4" s="182"/>
      <c r="F4" s="182"/>
      <c r="G4" s="182"/>
      <c r="H4" s="182"/>
      <c r="I4" s="183"/>
      <c r="K4" s="177"/>
      <c r="L4" s="177"/>
      <c r="M4" s="177"/>
      <c r="N4" s="117"/>
      <c r="O4" s="117"/>
      <c r="P4" s="117"/>
      <c r="Q4" s="117"/>
      <c r="R4" s="117"/>
      <c r="S4" s="117"/>
      <c r="T4" s="117"/>
      <c r="U4" s="117"/>
      <c r="W4" s="177"/>
      <c r="X4" s="177"/>
      <c r="Y4" s="177"/>
    </row>
    <row r="5" spans="1:25" ht="45.75" customHeight="1" thickBot="1">
      <c r="B5" s="184" t="s">
        <v>409</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1.25" customHeight="1" thickBot="1">
      <c r="B9" s="19" t="s">
        <v>410</v>
      </c>
      <c r="C9" s="19" t="s">
        <v>411</v>
      </c>
      <c r="D9" s="20"/>
      <c r="E9" s="20"/>
      <c r="F9" s="20"/>
      <c r="G9" s="20"/>
      <c r="H9" s="20"/>
      <c r="I9" s="20"/>
      <c r="J9" s="10"/>
      <c r="K9" s="27" t="s">
        <v>412</v>
      </c>
      <c r="L9" s="135" t="s">
        <v>413</v>
      </c>
      <c r="M9" s="10"/>
      <c r="N9" s="10"/>
      <c r="O9" s="10"/>
      <c r="P9" s="10"/>
      <c r="Q9" s="10"/>
      <c r="R9" s="10"/>
      <c r="S9" s="10"/>
      <c r="T9" s="10"/>
      <c r="U9" s="10"/>
      <c r="V9" s="27">
        <f t="shared" ref="V9:W11" si="0">IF(D9="Not Initiated",1,IF(D9="Basic",2,IF(D9="Established",3,IF(D9="Advanced",4,0))))</f>
        <v>0</v>
      </c>
      <c r="W9" s="19">
        <f t="shared" si="0"/>
        <v>0</v>
      </c>
      <c r="X9" s="19">
        <f>IF(V9&gt;W9,0,W9-V9)</f>
        <v>0</v>
      </c>
      <c r="Y9" s="135" t="str">
        <f>IF(OR(E9="",D9="Not relevant",E9="Not relevant"),"Not relevant",IF(V9=0,0,IF(V9&lt;=3,V9/W9,"Ahead of current target level ("&amp;E9&amp;")")))</f>
        <v>Not relevant</v>
      </c>
    </row>
    <row r="10" spans="1:25" ht="67.5" customHeight="1" thickTop="1" thickBot="1">
      <c r="B10" s="19" t="s">
        <v>414</v>
      </c>
      <c r="C10" s="19" t="s">
        <v>415</v>
      </c>
      <c r="D10" s="20"/>
      <c r="E10" s="20"/>
      <c r="F10" s="20"/>
      <c r="G10" s="20"/>
      <c r="H10" s="20"/>
      <c r="I10" s="20"/>
      <c r="J10" s="10"/>
      <c r="K10" s="18" t="s">
        <v>416</v>
      </c>
      <c r="L10" s="135" t="s">
        <v>417</v>
      </c>
      <c r="M10" s="10"/>
      <c r="N10" s="10"/>
      <c r="O10" s="10"/>
      <c r="P10" s="10"/>
      <c r="Q10" s="10"/>
      <c r="R10" s="10"/>
      <c r="S10" s="10"/>
      <c r="T10" s="10"/>
      <c r="U10" s="10"/>
      <c r="V10" s="27">
        <f t="shared" si="0"/>
        <v>0</v>
      </c>
      <c r="W10" s="19">
        <f t="shared" si="0"/>
        <v>0</v>
      </c>
      <c r="X10" s="19">
        <f>IF(V10&gt;W10,0,W10-V10)</f>
        <v>0</v>
      </c>
      <c r="Y10" s="135" t="str">
        <f>IF(OR(E10="",D10="Not relevant",E10="Not relevant"),"Not relevant",IF(V10=0,0,IF(V10&lt;=3,V10/W10,"Ahead of current target level ("&amp;E10&amp;")")))</f>
        <v>Not relevant</v>
      </c>
    </row>
    <row r="11" spans="1:25" ht="63.5" thickTop="1" thickBot="1">
      <c r="B11" s="19" t="s">
        <v>418</v>
      </c>
      <c r="C11" s="19" t="s">
        <v>419</v>
      </c>
      <c r="D11" s="20"/>
      <c r="E11" s="20"/>
      <c r="F11" s="20"/>
      <c r="G11" s="20"/>
      <c r="H11" s="20"/>
      <c r="I11" s="20"/>
      <c r="J11" s="10"/>
      <c r="K11" s="28" t="s">
        <v>420</v>
      </c>
      <c r="L11" s="135" t="s">
        <v>421</v>
      </c>
      <c r="M11" s="10"/>
      <c r="N11" s="10"/>
      <c r="O11" s="10"/>
      <c r="P11" s="10"/>
      <c r="Q11" s="10"/>
      <c r="R11" s="10"/>
      <c r="S11" s="10"/>
      <c r="T11" s="10"/>
      <c r="U11" s="10"/>
      <c r="V11" s="28">
        <f t="shared" si="0"/>
        <v>0</v>
      </c>
      <c r="W11" s="140">
        <f t="shared" si="0"/>
        <v>0</v>
      </c>
      <c r="X11" s="140">
        <f>IF(V11&gt;W11,0,W11-V11)</f>
        <v>0</v>
      </c>
      <c r="Y11" s="132" t="str">
        <f>IF(OR(E11="",D11="Not relevant",E11="Not relevant"),"Not relevant",IF(V11=0,0,IF(V11&lt;=3,V11/W11,"Ahead of current target level ("&amp;E11&amp;")")))</f>
        <v>Not relevant</v>
      </c>
    </row>
    <row r="12" spans="1:25" ht="39" thickTop="1" thickBot="1">
      <c r="B12" s="151" t="s">
        <v>422</v>
      </c>
      <c r="C12" s="151" t="s">
        <v>423</v>
      </c>
      <c r="D12" s="20"/>
      <c r="E12" s="20"/>
      <c r="F12" s="20"/>
      <c r="G12" s="122"/>
      <c r="H12" s="122"/>
      <c r="I12" s="122"/>
      <c r="K12" s="28" t="s">
        <v>424</v>
      </c>
      <c r="L12" s="141" t="s">
        <v>425</v>
      </c>
      <c r="V12" s="28">
        <f t="shared" ref="V12" si="1">IF(D12="Not Initiated",1,IF(D12="Basic",2,IF(D12="Established",3,IF(D12="Advanced",4,0))))</f>
        <v>0</v>
      </c>
      <c r="W12" s="140">
        <f t="shared" ref="W12" si="2">IF(E12="Not Initiated",1,IF(E12="Basic",2,IF(E12="Established",3,IF(E12="Advanced",4,0))))</f>
        <v>0</v>
      </c>
      <c r="X12" s="140">
        <f>IF(V12&gt;W12,0,W12-V12)</f>
        <v>0</v>
      </c>
      <c r="Y12" s="132" t="str">
        <f>IF(OR(E12="",D12="Not relevant",E12="Not relevant"),"Not relevant",IF(V12=0,0,IF(V12&lt;=3,V12/W12,"Ahead of current target level ("&amp;E12&amp;")")))</f>
        <v>Not relevant</v>
      </c>
    </row>
    <row r="13" spans="1:25" ht="14.5" thickTop="1">
      <c r="B13" s="51"/>
    </row>
  </sheetData>
  <sheetProtection sheet="1" objects="1" scenarios="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583C7D3-FF0F-43C3-BABF-14E9B021E981}">
          <x14:formula1>
            <xm:f>'Back-End'!$B$5:$B$9</xm:f>
          </x14:formula1>
          <xm:sqref>D9:E12</xm:sqref>
        </x14:dataValidation>
        <x14:dataValidation type="list" allowBlank="1" showInputMessage="1" showErrorMessage="1" xr:uid="{1868B283-4E79-4DA5-8C36-282BE699276C}">
          <x14:formula1>
            <xm:f>'Back-End'!$B$13:$B$14</xm:f>
          </x14:formula1>
          <xm:sqref>F9:F12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A604-259D-4486-8F87-681B62D9235E}">
  <sheetPr codeName="Sheet13">
    <outlinePr summaryBelow="0" summaryRight="0"/>
    <pageSetUpPr autoPageBreaks="0"/>
  </sheetPr>
  <dimension ref="A1:Y12"/>
  <sheetViews>
    <sheetView showGridLines="0" zoomScale="90" zoomScaleNormal="90" workbookViewId="0"/>
  </sheetViews>
  <sheetFormatPr defaultRowHeight="14" outlineLevelCol="1"/>
  <cols>
    <col min="1" max="1" width="5.58203125" customWidth="1"/>
    <col min="2" max="2" width="16.5" customWidth="1"/>
    <col min="3" max="3" width="50.58203125" customWidth="1"/>
    <col min="4" max="5" width="19.83203125" customWidth="1"/>
    <col min="6" max="6" width="21.33203125" customWidth="1"/>
    <col min="7" max="7" width="25.58203125" customWidth="1"/>
    <col min="8" max="8" width="19.83203125" customWidth="1"/>
    <col min="9" max="9" width="22.5"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3" width="13.5" hidden="1" customWidth="1" outlineLevel="1"/>
    <col min="24" max="24" width="11.08203125" hidden="1" customWidth="1" outlineLevel="1"/>
    <col min="25" max="25" width="12.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426</v>
      </c>
      <c r="C4" s="182"/>
      <c r="D4" s="182"/>
      <c r="E4" s="182"/>
      <c r="F4" s="182"/>
      <c r="G4" s="182"/>
      <c r="H4" s="182"/>
      <c r="I4" s="183"/>
      <c r="K4" s="177"/>
      <c r="L4" s="177"/>
      <c r="M4" s="177"/>
      <c r="N4" s="117"/>
      <c r="O4" s="117"/>
      <c r="P4" s="117"/>
      <c r="Q4" s="117"/>
      <c r="R4" s="117"/>
      <c r="S4" s="117"/>
      <c r="T4" s="117"/>
      <c r="U4" s="117"/>
      <c r="W4" s="177"/>
      <c r="X4" s="177"/>
      <c r="Y4" s="177"/>
    </row>
    <row r="5" spans="1:25" ht="38.65" customHeight="1" thickBot="1">
      <c r="B5" s="184" t="s">
        <v>427</v>
      </c>
      <c r="C5" s="185"/>
      <c r="D5" s="185"/>
      <c r="E5" s="185"/>
      <c r="F5" s="185"/>
      <c r="G5" s="185"/>
      <c r="H5" s="185"/>
      <c r="I5" s="186"/>
      <c r="K5" s="178"/>
      <c r="L5" s="178"/>
      <c r="M5" s="178"/>
      <c r="N5" s="23"/>
      <c r="O5" s="23"/>
      <c r="P5" s="23"/>
      <c r="Q5" s="23"/>
      <c r="R5" s="23"/>
      <c r="S5" s="23"/>
      <c r="T5" s="23"/>
      <c r="U5" s="23"/>
      <c r="W5" s="178"/>
      <c r="X5" s="178"/>
      <c r="Y5" s="178"/>
    </row>
    <row r="6" spans="1:25" ht="18.649999999999999"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88" thickBot="1">
      <c r="B9" s="19" t="s">
        <v>428</v>
      </c>
      <c r="C9" s="19" t="s">
        <v>429</v>
      </c>
      <c r="D9" s="20"/>
      <c r="E9" s="20"/>
      <c r="F9" s="20"/>
      <c r="G9" s="20"/>
      <c r="H9" s="20"/>
      <c r="I9" s="20"/>
      <c r="J9" s="10"/>
      <c r="K9" s="27" t="s">
        <v>430</v>
      </c>
      <c r="L9" s="135" t="s">
        <v>431</v>
      </c>
      <c r="M9" s="10"/>
      <c r="N9" s="10"/>
      <c r="O9" s="10"/>
      <c r="P9" s="10"/>
      <c r="Q9" s="10"/>
      <c r="R9" s="10"/>
      <c r="S9" s="10"/>
      <c r="T9" s="10"/>
      <c r="U9" s="10"/>
      <c r="V9" s="27">
        <f t="shared" ref="V9:W11" si="0">IF(D9="Not Initiated",1,IF(D9="Basic",2,IF(D9="Established",3,IF(D9="Advanced",4,0))))</f>
        <v>0</v>
      </c>
      <c r="W9" s="152">
        <f t="shared" si="0"/>
        <v>0</v>
      </c>
      <c r="X9" s="19">
        <f>IF(V9&gt;W9,0,W9-V9)</f>
        <v>0</v>
      </c>
      <c r="Y9" s="135" t="str">
        <f>IF(OR(E9="",D9="Not relevant",E9="Not relevant"),"Not relevant",IF(V9=0,0,IF(V9&lt;=3,V9/W9,"Ahead of current target level ("&amp;E9&amp;")")))</f>
        <v>Not relevant</v>
      </c>
    </row>
    <row r="10" spans="1:25" ht="70.5" customHeight="1" thickTop="1" thickBot="1">
      <c r="B10" s="19" t="s">
        <v>432</v>
      </c>
      <c r="C10" s="19" t="s">
        <v>433</v>
      </c>
      <c r="D10" s="122"/>
      <c r="E10" s="122"/>
      <c r="F10" s="122"/>
      <c r="G10" s="122"/>
      <c r="H10" s="122"/>
      <c r="I10" s="122"/>
      <c r="J10" s="10"/>
      <c r="K10" s="27" t="s">
        <v>434</v>
      </c>
      <c r="L10" s="153" t="s">
        <v>435</v>
      </c>
      <c r="M10" s="10"/>
      <c r="N10" s="10"/>
      <c r="O10" s="10"/>
      <c r="P10" s="10"/>
      <c r="Q10" s="10"/>
      <c r="R10" s="10"/>
      <c r="S10" s="10"/>
      <c r="T10" s="10"/>
      <c r="U10" s="10"/>
      <c r="V10" s="27">
        <f t="shared" si="0"/>
        <v>0</v>
      </c>
      <c r="W10" s="152">
        <f t="shared" si="0"/>
        <v>0</v>
      </c>
      <c r="X10" s="19">
        <f t="shared" ref="X10:X11" si="1">IF(V10&gt;W10,0,W10-V10)</f>
        <v>0</v>
      </c>
      <c r="Y10" s="135" t="str">
        <f>IF(OR(E10="",D10="Not relevant",E10="Not relevant"),"Not relevant",IF(V10=0,0,IF(V10&lt;=3,V10/W10,"Ahead of current target level ("&amp;E10&amp;")")))</f>
        <v>Not relevant</v>
      </c>
    </row>
    <row r="11" spans="1:25" ht="101" thickTop="1" thickBot="1">
      <c r="B11" s="106" t="s">
        <v>436</v>
      </c>
      <c r="C11" s="19" t="s">
        <v>437</v>
      </c>
      <c r="D11" s="107"/>
      <c r="E11" s="107"/>
      <c r="F11" s="107"/>
      <c r="G11" s="107"/>
      <c r="H11" s="107"/>
      <c r="I11" s="107"/>
      <c r="J11" s="10"/>
      <c r="K11" s="28" t="s">
        <v>438</v>
      </c>
      <c r="L11" s="132" t="s">
        <v>439</v>
      </c>
      <c r="M11" s="10"/>
      <c r="N11" s="10"/>
      <c r="O11" s="10"/>
      <c r="P11" s="10"/>
      <c r="Q11" s="10"/>
      <c r="R11" s="10"/>
      <c r="S11" s="10"/>
      <c r="T11" s="10"/>
      <c r="U11" s="10"/>
      <c r="V11" s="124">
        <f t="shared" si="0"/>
        <v>0</v>
      </c>
      <c r="W11" s="140">
        <f t="shared" si="0"/>
        <v>0</v>
      </c>
      <c r="X11" s="140">
        <f t="shared" si="1"/>
        <v>0</v>
      </c>
      <c r="Y11" s="132" t="str">
        <f>IF(OR(E11="",D11="Not relevant",E11="Not relevant"),"Not relevant",IF(V11=0,0,IF(V11&lt;=3,V11/W11,"Ahead of current target level ("&amp;E11&amp;")")))</f>
        <v>Not relevant</v>
      </c>
    </row>
    <row r="12" spans="1:25" ht="14.5" thickTop="1"/>
  </sheetData>
  <sheetProtection sheet="1" objects="1" scenarios="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9AE15CF-A348-438A-BCC7-0A5F618DB757}">
          <x14:formula1>
            <xm:f>'Back-End'!$B$13:$B$14</xm:f>
          </x14:formula1>
          <xm:sqref>F9:F11</xm:sqref>
        </x14:dataValidation>
        <x14:dataValidation type="list" allowBlank="1" showInputMessage="1" showErrorMessage="1" xr:uid="{5804AF55-B64C-4AF8-B410-92A669048C7E}">
          <x14:formula1>
            <xm:f>'Back-End'!$B$5:$B$9</xm:f>
          </x14:formula1>
          <xm:sqref>D9:E11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6F470-8DEC-4A23-BB30-52E49516329F}">
  <sheetPr codeName="Sheet14">
    <tabColor rgb="FF8CCF33"/>
    <pageSetUpPr autoPageBreaks="0"/>
  </sheetPr>
  <dimension ref="B2:T49"/>
  <sheetViews>
    <sheetView showGridLines="0" topLeftCell="G11" zoomScale="90" zoomScaleNormal="90" workbookViewId="0">
      <selection activeCell="G50" sqref="G50"/>
    </sheetView>
  </sheetViews>
  <sheetFormatPr defaultRowHeight="14"/>
  <cols>
    <col min="2" max="2" width="25.33203125" customWidth="1"/>
    <col min="3" max="3" width="32.58203125" customWidth="1"/>
    <col min="4" max="4" width="43.5" customWidth="1"/>
    <col min="5" max="5" width="25.08203125" customWidth="1"/>
    <col min="6" max="6" width="21.75" customWidth="1"/>
    <col min="7" max="7" width="16" customWidth="1"/>
    <col min="8" max="8" width="15.25" customWidth="1"/>
    <col min="9" max="9" width="19.5" customWidth="1"/>
    <col min="10" max="10" width="24" customWidth="1"/>
    <col min="11" max="11" width="17.5" customWidth="1"/>
    <col min="12" max="12" width="29.83203125" customWidth="1"/>
    <col min="13" max="13" width="16.83203125" customWidth="1"/>
    <col min="14" max="14" width="22.25" customWidth="1"/>
    <col min="15" max="15" width="18.83203125" customWidth="1"/>
    <col min="16" max="16" width="19.25" customWidth="1"/>
    <col min="17" max="17" width="15.58203125" customWidth="1"/>
    <col min="18" max="18" width="21.58203125" customWidth="1"/>
    <col min="19" max="19" width="20.75" customWidth="1"/>
    <col min="20" max="20" width="13.83203125" customWidth="1"/>
    <col min="21" max="21" width="16.83203125" customWidth="1"/>
    <col min="22" max="22" width="17.25" customWidth="1"/>
    <col min="23" max="23" width="13.08203125" customWidth="1"/>
    <col min="24" max="24" width="21" customWidth="1"/>
    <col min="25" max="25" width="19.75" customWidth="1"/>
    <col min="26" max="26" width="13.25" customWidth="1"/>
    <col min="27" max="27" width="16.08203125" customWidth="1"/>
    <col min="28" max="28" width="13.25" customWidth="1"/>
  </cols>
  <sheetData>
    <row r="2" spans="2:2" ht="79.150000000000006" customHeight="1"/>
    <row r="4" spans="2:2" ht="17.5">
      <c r="B4" s="2" t="s">
        <v>440</v>
      </c>
    </row>
    <row r="5" spans="2:2">
      <c r="B5" s="3" t="s">
        <v>441</v>
      </c>
    </row>
    <row r="6" spans="2:2">
      <c r="B6" s="4" t="s">
        <v>179</v>
      </c>
    </row>
    <row r="7" spans="2:2">
      <c r="B7" s="5" t="s">
        <v>41</v>
      </c>
    </row>
    <row r="8" spans="2:2">
      <c r="B8" s="6" t="s">
        <v>13</v>
      </c>
    </row>
    <row r="9" spans="2:2">
      <c r="B9" s="7" t="s">
        <v>16</v>
      </c>
    </row>
    <row r="12" spans="2:2" ht="17.5">
      <c r="B12" s="2" t="s">
        <v>442</v>
      </c>
    </row>
    <row r="13" spans="2:2">
      <c r="B13" s="1" t="s">
        <v>39</v>
      </c>
    </row>
    <row r="14" spans="2:2">
      <c r="B14" s="1" t="s">
        <v>170</v>
      </c>
    </row>
    <row r="17" spans="2:19">
      <c r="C17" s="57"/>
    </row>
    <row r="18" spans="2:19" ht="50.25" customHeight="1">
      <c r="C18" s="57"/>
      <c r="N18" s="57"/>
      <c r="O18" s="57"/>
      <c r="P18" s="57"/>
      <c r="S18" s="57"/>
    </row>
    <row r="19" spans="2:19" ht="110.25" customHeight="1">
      <c r="C19" s="57" t="s">
        <v>443</v>
      </c>
      <c r="D19" s="57"/>
      <c r="E19" s="57" t="s">
        <v>444</v>
      </c>
      <c r="L19" s="32"/>
      <c r="M19" s="33" t="s">
        <v>445</v>
      </c>
      <c r="N19" s="33" t="s">
        <v>446</v>
      </c>
      <c r="O19" s="33" t="s">
        <v>447</v>
      </c>
      <c r="P19" s="33" t="s">
        <v>448</v>
      </c>
      <c r="Q19" s="34" t="s">
        <v>449</v>
      </c>
      <c r="R19" s="34" t="s">
        <v>450</v>
      </c>
      <c r="S19" s="68" t="s">
        <v>451</v>
      </c>
    </row>
    <row r="20" spans="2:19" ht="112.5" customHeight="1">
      <c r="B20" s="59"/>
      <c r="C20" s="60" t="s">
        <v>452</v>
      </c>
      <c r="D20" s="61" t="s">
        <v>453</v>
      </c>
      <c r="E20" s="60" t="s">
        <v>454</v>
      </c>
      <c r="F20" s="60" t="s">
        <v>455</v>
      </c>
      <c r="G20" s="60" t="s">
        <v>456</v>
      </c>
      <c r="H20" s="60" t="s">
        <v>457</v>
      </c>
      <c r="I20" s="60" t="s">
        <v>458</v>
      </c>
      <c r="J20" s="97" t="s">
        <v>459</v>
      </c>
      <c r="L20" s="38" t="s">
        <v>45</v>
      </c>
      <c r="M20" s="10">
        <f>COUNTA('General Policies'!$Y$9:$Y$50)</f>
        <v>16</v>
      </c>
      <c r="N20" s="10" cm="1">
        <f t="array" ref="N20">SUM(COUNTIFS('General Policies'!$D$9:$D$50,{"Not Relevant","Not Initiated","Basic","Established","Advanced"}))</f>
        <v>0</v>
      </c>
      <c r="O20">
        <f>COUNTIFS('General Policies'!$D:$D, "Not Relevant")</f>
        <v>0</v>
      </c>
      <c r="P20" s="39">
        <f>COUNTIFS(
'General Policies'!$Y$9:$Y$50, "&lt;&gt;Not Relevant",
'General Policies'!$Y$9:$Y$50, "&lt;&gt;"
)</f>
        <v>0</v>
      </c>
      <c r="Q20" s="40">
        <f>COUNTIF('General Policies'!Y9:Y50, 1) +
COUNTIF('General Policies'!Y9:Y50, "Ahead of current target level*")</f>
        <v>0</v>
      </c>
      <c r="R20">
        <f>COUNTIFS('General Policies'!$Y:$Y, "Ahead of current target level*")</f>
        <v>0</v>
      </c>
      <c r="S20" s="41">
        <f>COUNTIF('Follow-up Actions'!$B:$B, L20)</f>
        <v>0</v>
      </c>
    </row>
    <row r="21" spans="2:19" ht="49.5" customHeight="1">
      <c r="B21" s="63" t="s">
        <v>45</v>
      </c>
      <c r="C21" s="53" t="str" cm="1">
        <f t="array" ref="C21">_xlfn.LET(
    _xlpm.AdjustedStatus,
        IF(ISBLANK('General Policies'!E$9:E$50), 'General Policies'!V$9:V$50,
        IF('General Policies'!V$9:V$50 &gt; 'General Policies'!W$9:W$50, 'General Policies'!W$9:W$50, 'General Policies'!V$9:V$50)
    ),
    _xlpm.FilteredStatus, _xlfn._xlws.FILTER(
        _xlpm.AdjustedStatus,
        (_xlpm.AdjustedStatus &gt;= 1) *
         (
              ('General Policies'!D$9:D$50 &lt;&gt; "Not Relevant") +
              ('General Policies'!E$9:E$50 &lt;&gt; "Not Relevant")
          )
     ),
    IFERROR(AVERAGE(_xlpm.FilteredStatus), "Topic does not contain any relevant practices")
)</f>
        <v>Topic does not contain any relevant practices</v>
      </c>
      <c r="D21" s="53" t="str" cm="1">
        <f t="array" ref="D21">IFERROR(
    AVERAGE(
        _xlfn._xlws.FILTER(
            'General Policies'!W$9:W$50,
            ('General Policies'!W$9:W$50 &gt;= 1) *
            (
                ('General Policies'!D$9:D$50 &lt;&gt; "Not Relevant") +
                ('General Policies'!E$9:E$50 &lt;&gt; "Not Relevant")
            )
        )
    ),
    "Topic does not contain any relevant practices"
)</f>
        <v>Topic does not contain any relevant practices</v>
      </c>
      <c r="E21" s="92" t="str">
        <f>IF(C21 = "Topic does not contain any relevant practices", "Not Relevant", IF(C21&gt;=3.7, "Advanced", IF(C21&gt;=2.7, "Established", IF(C21&gt;=1.7, "Basic", IF(C21&gt;=1, "Not Initiated", "Not Relevant")))))</f>
        <v>Not Relevant</v>
      </c>
      <c r="F21" s="92" t="str">
        <f>IF(D21 = "Topic does not contain any relevant practices", "Not Relevant", IF(D21&gt;=3.7, "Advanced", IF(D21&gt;=2.7, "Established", IF(D21&gt;=1.7, "Basic", IF(D21&gt;=1, "Not Initiated", "Not Relevant")))))</f>
        <v>Not Relevant</v>
      </c>
      <c r="G21">
        <f>IF(E21 = "Advanced", 4, IF(E21="Established", 3, IF(E21="Basic", 2, IF(E21="Not Initiated", 1, IF(E21="Not Relevant", 0, 0)))))</f>
        <v>0</v>
      </c>
      <c r="H21">
        <f>IF(F21 = "Advanced", 4, IF(F21="Established", 3, IF(F21="Basic", 2, IF(F21="Not Initiated", 1, IF(F21="Not Relevant", 0, 0)))))</f>
        <v>0</v>
      </c>
      <c r="I21">
        <f>H21-G21</f>
        <v>0</v>
      </c>
      <c r="J21" s="99">
        <f t="shared" ref="J21:J30" si="0">IF(OR(C21="Topic does not contain any relevant practices", D21="Topic does not contain any relevant practices"), 0, C21/D21)</f>
        <v>0</v>
      </c>
      <c r="L21" s="38" t="s">
        <v>37</v>
      </c>
      <c r="M21" s="10">
        <f>COUNTA('Human Rights'!$Y$9:$Y$460)</f>
        <v>9</v>
      </c>
      <c r="N21" s="10" cm="1">
        <f t="array" ref="N21">SUM(COUNTIFS('Human Rights'!$D$9:$D$49,{"Not Relevant","Not Initiated","Basic","Established","Advanced"}))</f>
        <v>0</v>
      </c>
      <c r="O21">
        <f>COUNTIFS('Human Rights'!$D:$D, "Not Relevant")</f>
        <v>0</v>
      </c>
      <c r="P21" s="10">
        <f>COUNTIFS(
'Human Rights'!$Y$9:$Y$49, "&lt;&gt;Not Relevant",
'Human Rights'!$Y$9:$Y$49, "&lt;&gt;"
)</f>
        <v>0</v>
      </c>
      <c r="Q21" s="40">
        <f>COUNTIF('Human Rights'!Y9:Y49, 1) +
COUNTIF('Human Rights'!Y9:Y49, "Ahead of current target level*")</f>
        <v>0</v>
      </c>
      <c r="R21">
        <f>COUNTIFS('Human Rights'!$Y:$Y, "Ahead of current target level*")</f>
        <v>0</v>
      </c>
      <c r="S21" s="41">
        <f>COUNTIF('Follow-up Actions'!$B:$B, L21)</f>
        <v>0</v>
      </c>
    </row>
    <row r="22" spans="2:19" ht="28">
      <c r="B22" s="63" t="s">
        <v>37</v>
      </c>
      <c r="C22" s="54" t="str" cm="1">
        <f t="array" ref="C22">_xlfn.LET(
    _xlpm.AdjustedStatus,
        IF(ISBLANK('Human Rights'!E$9:E$49), 'Human Rights'!V$9:V$49,
        IF('Human Rights'!V$9:V$49 &gt; 'Human Rights'!W$9:W$49, 'Human Rights'!W$9:W$49, 'Human Rights'!V$9:V$49)
    ),
    _xlpm.FilteredStatus, _xlfn._xlws.FILTER(
        _xlpm.AdjustedStatus,
        (_xlpm.AdjustedStatus &gt;= 1) *
        (
            ('Human Rights'!D$9:D$49 &lt;&gt; "Not Relevant") +
            ('Human Rights'!E$9:E$49 &lt;&gt; "Not Relevant")
        )
    ),
    IFERROR(AVERAGE(_xlpm.FilteredStatus), "Topic does not contain any relevant practices")
)</f>
        <v>Topic does not contain any relevant practices</v>
      </c>
      <c r="D22" s="54" t="str" cm="1">
        <f t="array" ref="D22">IFERROR(
    AVERAGE(
        _xlfn._xlws.FILTER(
            'Human Rights'!W$9:W$49,
            ('Human Rights'!W$9:W$49 &gt;= 1) *
            (
                ('Human Rights'!D$9:D$49 &lt;&gt; "Not Relevant") +
                ('Human Rights'!E$9:E$49 &lt;&gt; "Not Relevant")
            )
        )
    ),
    "Topic does not contain any relevant practices"
)</f>
        <v>Topic does not contain any relevant practices</v>
      </c>
      <c r="E22" s="93" t="str">
        <f t="shared" ref="E22:E30" si="1">IF(C22 = "Topic does not contain any relevant practices", "Not Relevant", IF(C22&gt;=3.7, "Advanced", IF(C22&gt;=2.7, "Established", IF(C22&gt;=1.7, "Basic", IF(C22&gt;=1, "Not Initiated", "Not Relevant")))))</f>
        <v>Not Relevant</v>
      </c>
      <c r="F22" s="93" t="str">
        <f>IF(D22 = "Topic does not contain any relevant practices", "Not Relevant", IF(D22&gt;=3.7, "Advanced", IF(D22&gt;=2.7, "Established", IF(D22&gt;=1.7, "Basic", IF(D22&gt;=1, "Not Initiated", "Not Relevant")))))</f>
        <v>Not Relevant</v>
      </c>
      <c r="G22">
        <f t="shared" ref="G22:G30" si="2">IF(E22 = "Advanced", 4, IF(E22="Established", 3, IF(E22="Basic", 2, IF(E22="Not Initiated", 1, IF(E22="Not Relevant", 0, 0)))))</f>
        <v>0</v>
      </c>
      <c r="H22">
        <f t="shared" ref="H22:H30" si="3">IF(F22 = "Advanced", 4, IF(F22="Established", 3, IF(F22="Basic", 2, IF(F22="Not Initiated", 1, IF(F22="Not Relevant", 0, 0)))))</f>
        <v>0</v>
      </c>
      <c r="I22">
        <f t="shared" ref="I22:I30" si="4">H22-G22</f>
        <v>0</v>
      </c>
      <c r="J22" s="100">
        <f t="shared" si="0"/>
        <v>0</v>
      </c>
      <c r="L22" s="38" t="s">
        <v>460</v>
      </c>
      <c r="M22" s="10">
        <f>COUNTA('Employment and Ind. Relations'!$Y$9:$Y$50)</f>
        <v>15</v>
      </c>
      <c r="N22" s="10" cm="1">
        <f t="array" ref="N22">SUM(COUNTIFS('Employment and Ind. Relations'!$D$9:$D$50, {"Not Relevant","Not Initiated","Basic","Established","Advanced"}))</f>
        <v>0</v>
      </c>
      <c r="O22">
        <f>COUNTIFS('Employment and Ind. Relations'!$D:$D, "Not Relevant")</f>
        <v>0</v>
      </c>
      <c r="P22" s="10">
        <f>COUNTIFS(
'Employment and Ind. Relations'!$Y$9:$Y$50, "&lt;&gt;Not Relevant",
'Employment and Ind. Relations'!$Y$9:$Y$50, "&lt;&gt;"
)</f>
        <v>0</v>
      </c>
      <c r="Q22" s="40">
        <f>COUNTIF('Employment and Ind. Relations'!Y9:Y50, 1) +
COUNTIF('Employment and Ind. Relations'!Y9:Y50, "Ahead of current target level*")</f>
        <v>0</v>
      </c>
      <c r="R22">
        <f>COUNTIFS('Employment and Ind. Relations'!$Y:$Y, "Ahead of current target level*")</f>
        <v>0</v>
      </c>
      <c r="S22" s="41">
        <f>COUNTIF('Follow-up Actions'!$B:$B, L22)</f>
        <v>0</v>
      </c>
    </row>
    <row r="23" spans="2:19" ht="28">
      <c r="B23" s="63" t="s">
        <v>460</v>
      </c>
      <c r="C23" s="54" t="str" cm="1">
        <f t="array" ref="C23">_xlfn.LET(
    _xlpm.AdjustedStatus,
        IF(ISBLANK('Employment and Ind. Relations'!E$9:E$50), 'Employment and Ind. Relations'!V$9:V$50,
        IF('Employment and Ind. Relations'!V$9:V$50 &gt; 'Employment and Ind. Relations'!W$9:W$50, 'Employment and Ind. Relations'!W$9:W$50, 'Employment and Ind. Relations'!V$9:V$50)
    ),
    _xlpm.FilteredStatus, _xlfn._xlws.FILTER(
        _xlpm.AdjustedStatus,
        (_xlpm.AdjustedStatus &gt;= 1) *
        (
            ('Employment and Ind. Relations'!D$9:D$50 &lt;&gt; "Not Relevant") +
            ('Employment and Ind. Relations'!E$9:E$50 &lt;&gt; "Not Relevant")
        )
    ),
    IFERROR(AVERAGE(_xlpm.FilteredStatus), "Topic does not contain any relevant practices")
)</f>
        <v>Topic does not contain any relevant practices</v>
      </c>
      <c r="D23" s="54" t="str" cm="1">
        <f t="array" ref="D23">IFERROR(
    AVERAGE(
        _xlfn._xlws.FILTER(
            'Employment and Ind. Relations'!W$9:W$50,
            ('Employment and Ind. Relations'!W$9:W$50 &gt;= 1) *
            (
                ('Employment and Ind. Relations'!D$9:D$50 &lt;&gt; "Not Relevant") +
                ('Employment and Ind. Relations'!E$9:E$50 &lt;&gt; "Not Relevant")
            )
        )
    ),
    "Topic does not contain any relevant practices"
)</f>
        <v>Topic does not contain any relevant practices</v>
      </c>
      <c r="E23" s="93" t="str">
        <f t="shared" si="1"/>
        <v>Not Relevant</v>
      </c>
      <c r="F23" s="93" t="str">
        <f t="shared" ref="F23:F30" si="5">IF(D23 = "Topic does not contain any relevant practices", "Not Relevant", IF(D23&gt;=3.7, "Advanced", IF(D23&gt;=2.7, "Established", IF(D23&gt;=1.7, "Basic", IF(D23&gt;=1, "Not Initiated", "Not Relevant")))))</f>
        <v>Not Relevant</v>
      </c>
      <c r="G23">
        <f t="shared" si="2"/>
        <v>0</v>
      </c>
      <c r="H23">
        <f t="shared" si="3"/>
        <v>0</v>
      </c>
      <c r="I23">
        <f t="shared" si="4"/>
        <v>0</v>
      </c>
      <c r="J23" s="100">
        <f t="shared" si="0"/>
        <v>0</v>
      </c>
      <c r="L23" s="38" t="s">
        <v>245</v>
      </c>
      <c r="M23" s="10">
        <f>COUNTA(Environment!$Y$9:$Y$50)</f>
        <v>13</v>
      </c>
      <c r="N23" s="10" cm="1">
        <f t="array" ref="N23">SUM(COUNTIFS(Environment!$D$9:$D$50, {"Not Relevant","Not Initiated","Basic","Established","Advanced"}))</f>
        <v>0</v>
      </c>
      <c r="O23">
        <f>COUNTIFS(Environment!$D:$D, "Not Relevant")</f>
        <v>0</v>
      </c>
      <c r="P23">
        <f>COUNTIFS(
Environment!$Y$9:$Y$50, "&lt;&gt;Not Relevant",
Environment!$Y$9:$Y$50, "&lt;&gt;"
)</f>
        <v>0</v>
      </c>
      <c r="Q23" s="40">
        <f>COUNTIF(Environment!Y9:Y50, 1) +
COUNTIF(Environment!Y9:Y50, "Ahead of current target level*")</f>
        <v>0</v>
      </c>
      <c r="R23">
        <f>COUNTIFS(Environment!$Y:$Y, "Ahead of current target level*")</f>
        <v>0</v>
      </c>
      <c r="S23" s="41">
        <f>COUNTIF('Follow-up Actions'!$B:$B, L23)</f>
        <v>0</v>
      </c>
    </row>
    <row r="24" spans="2:19">
      <c r="B24" s="63" t="s">
        <v>245</v>
      </c>
      <c r="C24" s="64" t="str" cm="1">
        <f t="array" ref="C24">_xlfn.LET(
    _xlpm.AdjustedStatus,
        IF(ISBLANK(Environment!E$9:E$50), Environment!V$9:V$50,
        IF(Environment!V$9:V$50 &gt; Environment!W$9:W$50, Environment!W$9:W$50, Environment!V$9:V$50)
    ),
    _xlpm.FilteredStatus, _xlfn._xlws.FILTER(
        _xlpm.AdjustedStatus,
        (_xlpm.AdjustedStatus &gt;= 1) *
        (
            (Environment!D$9:D$50 &lt;&gt; "Not Relevant") +
            (Environment!E$9:E$50 &lt;&gt; "Not Relevant")
        )
    ),
    IFERROR(AVERAGE(_xlpm.FilteredStatus), "Topic does not contain any relevant practices")
)</f>
        <v>Topic does not contain any relevant practices</v>
      </c>
      <c r="D24" s="64" t="str" cm="1">
        <f t="array" ref="D24">IFERROR(
    AVERAGE(
        _xlfn._xlws.FILTER(
            Environment!W$9:W$50,
            (Environment!W$9:W$50 &gt;= 1) *
            (
                (Environment!D$9:D$50 &lt;&gt; "Not Relevant") +
                (Environment!E$9:E$50 &lt;&gt; "Not Relevant")
            )
        )
    ),
    "Topic does not contain any relevant practices"
)</f>
        <v>Topic does not contain any relevant practices</v>
      </c>
      <c r="E24" s="94" t="str">
        <f t="shared" si="1"/>
        <v>Not Relevant</v>
      </c>
      <c r="F24" s="94" t="str">
        <f t="shared" si="5"/>
        <v>Not Relevant</v>
      </c>
      <c r="G24">
        <f t="shared" si="2"/>
        <v>0</v>
      </c>
      <c r="H24">
        <f t="shared" si="3"/>
        <v>0</v>
      </c>
      <c r="I24">
        <f t="shared" si="4"/>
        <v>0</v>
      </c>
      <c r="J24" s="100">
        <f t="shared" si="0"/>
        <v>0</v>
      </c>
      <c r="L24" s="38" t="s">
        <v>461</v>
      </c>
      <c r="M24" s="10">
        <v>12</v>
      </c>
      <c r="N24" s="10" cm="1">
        <f t="array" ref="N24">SUM(COUNTIFS('Bribery &amp; Corruption'!$D$9:$D$50, {"Not Relevant","Not Initiated","Basic","Established","Advanced"}))</f>
        <v>0</v>
      </c>
      <c r="O24">
        <f>COUNTIFS('Bribery &amp; Corruption'!$D:$D, "Not Relevant")</f>
        <v>0</v>
      </c>
      <c r="P24" s="10">
        <f>COUNTIFS(
'Bribery &amp; Corruption'!$Y$9:$Y$50, "&lt;&gt;Not Relevant",
'Bribery &amp; Corruption'!$Y$9:$Y$50, "&lt;&gt;"
)</f>
        <v>0</v>
      </c>
      <c r="Q24" s="40">
        <f>COUNTIF('Bribery &amp; Corruption'!Y9:Y50, 1) +
COUNTIF('Bribery &amp; Corruption'!Y9:Y50, "Ahead of current target level*")</f>
        <v>0</v>
      </c>
      <c r="R24">
        <f>COUNTIFS('Bribery &amp; Corruption'!$Y:$Y, "Ahead of current target level*")</f>
        <v>0</v>
      </c>
      <c r="S24" s="41">
        <f>COUNTIF('Follow-up Actions'!$B:$B, L24)</f>
        <v>0</v>
      </c>
    </row>
    <row r="25" spans="2:19" ht="28">
      <c r="B25" s="63" t="s">
        <v>461</v>
      </c>
      <c r="C25" s="54" t="str" cm="1">
        <f t="array" ref="C25">_xlfn.LET(
    _xlpm.AdjustedStatus,
        IF(ISBLANK('Bribery &amp; Corruption'!E$9:E$50), 'Bribery &amp; Corruption'!V$9:V$50,
        IF('Bribery &amp; Corruption'!V$9:V$50 &gt; 'Bribery &amp; Corruption'!W$9:W$50, 'Bribery &amp; Corruption'!W$9:W$50, 'Bribery &amp; Corruption'!V$9:V$50)
    ),
    _xlpm.FilteredStatus, _xlfn._xlws.FILTER(
        _xlpm.AdjustedStatus,
        (_xlpm.AdjustedStatus &gt;= 1) *
        (
            ('Bribery &amp; Corruption'!D$9:D$50 &lt;&gt; "Not Relevant") +
            ('Bribery &amp; Corruption'!E$9:E$50 &lt;&gt; "Not Relevant")
        )
    ),
    IFERROR(AVERAGE(_xlpm.FilteredStatus), "Topic does not contain any relevant practices")
)</f>
        <v>Topic does not contain any relevant practices</v>
      </c>
      <c r="D25" s="54" t="str" cm="1">
        <f t="array" ref="D25">IFERROR(
    AVERAGE(
        _xlfn._xlws.FILTER(
            'Bribery &amp; Corruption'!W$9:W$50,
            ('Bribery &amp; Corruption'!W$9:W$50 &gt;= 1) *
            (
                ('Bribery &amp; Corruption'!D$9:D$50 &lt;&gt; "Not Relevant") +
                ('Bribery &amp; Corruption'!E$9:E$50 &lt;&gt; "Not Relevant")
            )
        )
    ),
    "Topic does not contain any relevant practices"
)</f>
        <v>Topic does not contain any relevant practices</v>
      </c>
      <c r="E25" s="93" t="str">
        <f t="shared" si="1"/>
        <v>Not Relevant</v>
      </c>
      <c r="F25" s="93" t="str">
        <f t="shared" si="5"/>
        <v>Not Relevant</v>
      </c>
      <c r="G25">
        <f t="shared" si="2"/>
        <v>0</v>
      </c>
      <c r="H25">
        <f t="shared" si="3"/>
        <v>0</v>
      </c>
      <c r="I25">
        <f t="shared" si="4"/>
        <v>0</v>
      </c>
      <c r="J25" s="100">
        <f t="shared" si="0"/>
        <v>0</v>
      </c>
      <c r="L25" s="38" t="s">
        <v>462</v>
      </c>
      <c r="M25" s="10">
        <f>COUNTA('Science, Tech &amp; Innovation'!$Y$9:$JY$50)</f>
        <v>9</v>
      </c>
      <c r="N25" s="10" cm="1">
        <f t="array" ref="N25">SUM(COUNTIFS('Science, Tech &amp; Innovation'!$D$9:$D$50, {"Not Relevant","Not Initiated","Basic","Established","Advanced"}))</f>
        <v>0</v>
      </c>
      <c r="O25">
        <f>COUNTIFS('Science, Tech &amp; Innovation'!$D:$D, "Not Relevant")</f>
        <v>0</v>
      </c>
      <c r="P25" s="10">
        <f>COUNTIFS(
'Science, Tech &amp; Innovation'!$Y$9:$Y$50, "&lt;&gt;Not Relevant",
'Science, Tech &amp; Innovation'!$Y$9:$Y$50, "&lt;&gt;"
)</f>
        <v>0</v>
      </c>
      <c r="Q25" s="40">
        <f>COUNTIF('Science, Tech &amp; Innovation'!Y9:Y50, 1) +
COUNTIF('Science, Tech &amp; Innovation'!Y9:Y50, "Ahead of current target level*")</f>
        <v>0</v>
      </c>
      <c r="R25">
        <f>COUNTIFS('Science, Tech &amp; Innovation'!$Y:$Y, "Ahead of current target level*")</f>
        <v>0</v>
      </c>
      <c r="S25" s="41">
        <f>COUNTIF('Follow-up Actions'!$B:$B, L25)</f>
        <v>0</v>
      </c>
    </row>
    <row r="26" spans="2:19" ht="28">
      <c r="B26" s="63" t="s">
        <v>462</v>
      </c>
      <c r="C26" s="54" t="str" cm="1">
        <f t="array" ref="C26">_xlfn.LET(
    _xlpm.AdjustedStatus,
        IF(ISBLANK('Science, Tech &amp; Innovation'!E$9:E$50), 'Science, Tech &amp; Innovation'!V$9:V$50,
        IF('Science, Tech &amp; Innovation'!V$9:V$50 &gt; 'Science, Tech &amp; Innovation'!W$9:W$50, 'Science, Tech &amp; Innovation'!W$9:W$50, 'Science, Tech &amp; Innovation'!V$9:V$50)
    ),
    _xlpm.FilteredStatus, _xlfn._xlws.FILTER(
        _xlpm.AdjustedStatus,
        (_xlpm.AdjustedStatus &gt;= 1) *
        (
            ('Science, Tech &amp; Innovation'!D$9:D$50 &lt;&gt; "Not Relevant") +
            ('Science, Tech &amp; Innovation'!E$9:E$50 &lt;&gt; "Not Relevant")
        )
    ),
    IFERROR(AVERAGE(_xlpm.FilteredStatus), "Topic does not contain any relevant practices")
)</f>
        <v>Topic does not contain any relevant practices</v>
      </c>
      <c r="D26" s="54" t="str" cm="1">
        <f t="array" ref="D26">IFERROR(
    AVERAGE(
        _xlfn._xlws.FILTER(
            'Science, Tech &amp; Innovation'!W$9:W$50,
            ('Science, Tech &amp; Innovation'!W$9:W$50 &gt;= 1) *
            (
                ('Science, Tech &amp; Innovation'!D$9:D$50 &lt;&gt; "Not Relevant") +
                ('Science, Tech &amp; Innovation'!E$9:E$50 &lt;&gt; "Not Relevant")
            )
        )
    ),
    "Topic does not contain any relevant practices"
)</f>
        <v>Topic does not contain any relevant practices</v>
      </c>
      <c r="E26" s="93" t="str">
        <f t="shared" si="1"/>
        <v>Not Relevant</v>
      </c>
      <c r="F26" s="93" t="str">
        <f t="shared" si="5"/>
        <v>Not Relevant</v>
      </c>
      <c r="G26">
        <f t="shared" si="2"/>
        <v>0</v>
      </c>
      <c r="H26">
        <f t="shared" si="3"/>
        <v>0</v>
      </c>
      <c r="I26">
        <f t="shared" si="4"/>
        <v>0</v>
      </c>
      <c r="J26" s="100">
        <f t="shared" si="0"/>
        <v>0</v>
      </c>
      <c r="L26" s="38" t="s">
        <v>408</v>
      </c>
      <c r="M26" s="10">
        <f>COUNTA('Competition'!$Y$9:$Y$50)</f>
        <v>4</v>
      </c>
      <c r="N26" s="10" cm="1">
        <f t="array" ref="N26">SUM(COUNTIFS('Competition'!$D$9:$D$50, {"Not Relevant","Not Initiated","Basic","Established","Advanced"}))</f>
        <v>0</v>
      </c>
      <c r="O26">
        <f>COUNTIFS('Competition'!$D:$D, "Not Relevant")</f>
        <v>0</v>
      </c>
      <c r="P26" s="10">
        <f>COUNTIFS(
'Competition'!$Y$9:$Y$50, "&lt;&gt;Not Relevant",
'Competition'!$Y$9:$Y$50, "&lt;&gt;"
)</f>
        <v>0</v>
      </c>
      <c r="Q26" s="40">
        <f>COUNTIF('Competition'!Y9:Y50, 1) +
COUNTIF('Competition'!Y9:Y50, "Ahead of current target level*")</f>
        <v>0</v>
      </c>
      <c r="R26">
        <f>COUNTIFS('Competition'!$Y:$Y, "Ahead of current target level*")</f>
        <v>0</v>
      </c>
      <c r="S26" s="41">
        <f>COUNTIF('Follow-up Actions'!$B:$B, L26)</f>
        <v>0</v>
      </c>
    </row>
    <row r="27" spans="2:19" ht="28">
      <c r="B27" s="63" t="s">
        <v>408</v>
      </c>
      <c r="C27" s="55" t="str" cm="1">
        <f t="array" ref="C27">_xlfn.LET(
    _xlpm.AdjustedStatus,
        IF(ISBLANK('Competition'!E$9:E$50), 'Competition'!V$9:V$50,
        IF('Competition'!V$9:V$50 &gt; 'Competition'!W$9:W$50, 'Competition'!W$9:W$50, 'Competition'!V$9:V$50)
    ),
    _xlpm.FilteredStatus, _xlfn._xlws.FILTER(
        _xlpm.AdjustedStatus,
        (_xlpm.AdjustedStatus &gt;= 1) *
        (
            ('Competition'!D$9:D$50 &lt;&gt; "Not Relevant") +
            ('Competition'!E$9:E$50 &lt;&gt; "Not Relevant")
        )
    ),
    IFERROR(AVERAGE(_xlpm.FilteredStatus), "Topic does not contain any relevant practices")
)</f>
        <v>Topic does not contain any relevant practices</v>
      </c>
      <c r="D27" s="55" t="str" cm="1">
        <f t="array" ref="D27">IFERROR(
    AVERAGE(
        _xlfn._xlws.FILTER(
            'Competition'!W$9:W$50,
            ('Competition'!W$9:W$50 &gt;= 1) *
            (
                ('Competition'!D$9:D$50 &lt;&gt; "Not Relevant") +
                ('Competition'!E$9:E$50 &lt;&gt; "Not Relevant")
            )
        )
    ),
    "Topic does not contain any relevant practices"
)</f>
        <v>Topic does not contain any relevant practices</v>
      </c>
      <c r="E27" s="95" t="str">
        <f t="shared" si="1"/>
        <v>Not Relevant</v>
      </c>
      <c r="F27" s="95" t="str">
        <f t="shared" si="5"/>
        <v>Not Relevant</v>
      </c>
      <c r="G27">
        <f t="shared" si="2"/>
        <v>0</v>
      </c>
      <c r="H27">
        <f t="shared" si="3"/>
        <v>0</v>
      </c>
      <c r="I27">
        <f t="shared" si="4"/>
        <v>0</v>
      </c>
      <c r="J27" s="100">
        <f t="shared" si="0"/>
        <v>0</v>
      </c>
      <c r="L27" s="38" t="s">
        <v>426</v>
      </c>
      <c r="M27" s="10">
        <v>3</v>
      </c>
      <c r="N27" s="10" cm="1">
        <f t="array" ref="N27">SUM(COUNTIFS(Taxation!$D$9:$D$50, {"Not Relevant","Not Initiated","Basic","Established","Advanced"}))</f>
        <v>0</v>
      </c>
      <c r="O27">
        <f>COUNTIFS(Taxation!$D:$D, "Not Relevant")</f>
        <v>0</v>
      </c>
      <c r="P27" s="10">
        <f>COUNTIFS(
Taxation!$Y$9:$Y$50, "&lt;&gt;Not Relevant",
Taxation!$Y$9:$Y$50, "&lt;&gt;"
)</f>
        <v>0</v>
      </c>
      <c r="Q27" s="40">
        <f>COUNTIF(Taxation!Y9:Y50, 1) +
COUNTIF(Taxation!Y9:Y50, "Ahead of current target level*")</f>
        <v>0</v>
      </c>
      <c r="R27">
        <f>COUNTIFS(Taxation!$Y:$Y, "Ahead of current target level*")</f>
        <v>0</v>
      </c>
      <c r="S27" s="41">
        <f>COUNTIF('Follow-up Actions'!$B:$B, L27)</f>
        <v>0</v>
      </c>
    </row>
    <row r="28" spans="2:19" ht="18" customHeight="1">
      <c r="B28" s="63" t="s">
        <v>426</v>
      </c>
      <c r="C28" s="58" t="str" cm="1">
        <f t="array" ref="C28">_xlfn.LET(
    _xlpm.AdjustedStatus,
        IF(ISBLANK(Taxation!E$9:E$50), Taxation!V$9:V$50,
        IF(Taxation!V$9:V$50 &gt; Taxation!W$9:W$50, Taxation!W$9:W$50, Taxation!V$9:V$50)
    ),
    _xlpm.FilteredStatus, _xlfn._xlws.FILTER(
        _xlpm.AdjustedStatus,
        (_xlpm.AdjustedStatus &gt;= 1) *
        (
            (Taxation!D$9:D$50 &lt;&gt; "Not Relevant") +
            (Taxation!E$9:E$50 &lt;&gt; "Not Relevant")
        )
    ),
    IFERROR(AVERAGE(_xlpm.FilteredStatus), "Topic does not contain any relevant practices")
)</f>
        <v>Topic does not contain any relevant practices</v>
      </c>
      <c r="D28" s="58" t="str" cm="1">
        <f t="array" ref="D28">IFERROR(
    AVERAGE(
        _xlfn._xlws.FILTER(
            Taxation!W$9:W$50,
            (Taxation!W$9:W$50 &gt;= 1) *
            (
                (Taxation!D$9:D$50 &lt;&gt; "Not Relevant") +
                (Taxation!E$9:E$50 &lt;&gt; "Not Relevant")
            )
        )
    ),
    "Topic does not contain any relevant practices"
)</f>
        <v>Topic does not contain any relevant practices</v>
      </c>
      <c r="E28" s="96" t="str">
        <f t="shared" si="1"/>
        <v>Not Relevant</v>
      </c>
      <c r="F28" s="96" t="str">
        <f t="shared" si="5"/>
        <v>Not Relevant</v>
      </c>
      <c r="G28">
        <f t="shared" si="2"/>
        <v>0</v>
      </c>
      <c r="H28">
        <f t="shared" si="3"/>
        <v>0</v>
      </c>
      <c r="I28">
        <f t="shared" si="4"/>
        <v>0</v>
      </c>
      <c r="J28" s="100">
        <f t="shared" si="0"/>
        <v>0</v>
      </c>
      <c r="L28" s="38" t="s">
        <v>122</v>
      </c>
      <c r="M28" s="10">
        <f>COUNTA(Disclosure!$Y$9:$JY$50)</f>
        <v>7</v>
      </c>
      <c r="N28" s="10" cm="1">
        <f t="array" ref="N28">SUM(COUNTIFS(Disclosure!$D$9:$D$50, {"Not Relevant","Not Initiated","Basic","Established","Advanced"}))</f>
        <v>0</v>
      </c>
      <c r="O28">
        <f>COUNTIFS(Disclosure!$D:$D, "Not Relevant")</f>
        <v>0</v>
      </c>
      <c r="P28" s="10">
        <f>COUNTIFS(
Disclosure!$Y$9:$Y$50, "&lt;&gt;Not Relevant",
Disclosure!$Y$9:$Y$50, "&lt;&gt;"
)</f>
        <v>0</v>
      </c>
      <c r="Q28" s="40">
        <f>COUNTIF(Disclosure!Y9:Y50, 1) +
COUNTIF(Disclosure!Y9:Y50, "Ahead of current target level*")</f>
        <v>0</v>
      </c>
      <c r="R28">
        <f>COUNTIFS(Disclosure!$Y:$Y, "Ahead of current target level*")</f>
        <v>0</v>
      </c>
      <c r="S28" s="41">
        <f>COUNTIF('Follow-up Actions'!$B:$B, L28)</f>
        <v>0</v>
      </c>
    </row>
    <row r="29" spans="2:19" ht="28">
      <c r="B29" s="63" t="s">
        <v>122</v>
      </c>
      <c r="C29" s="93" t="str" cm="1">
        <f t="array" ref="C29">_xlfn.LET(
    _xlpm.AdjustedStatus,
        IF(ISBLANK(Disclosure!E$9:E$50), Disclosure!V$9:V$50,
        IF(Disclosure!V$9:V$50 &gt; Disclosure!W$9:W$50, Disclosure!W$9:W$50, Disclosure!V$9:V$50)
    ),
    _xlpm.FilteredStatus, _xlfn._xlws.FILTER(
        _xlpm.AdjustedStatus,
        (_xlpm.AdjustedStatus &gt;= 1) *
        (
            (Disclosure!D$9:D$50 &lt;&gt; "Not Relevant") +
            (Disclosure!E$9:E$50 &lt;&gt; "Not Relevant")
        )
    ),
    IFERROR(AVERAGE(_xlpm.FilteredStatus), "Topic does not contain any relevant practices")
)</f>
        <v>Topic does not contain any relevant practices</v>
      </c>
      <c r="D29" s="56" t="str" cm="1">
        <f t="array" ref="D29">IFERROR(
    AVERAGE(
        _xlfn._xlws.FILTER(
            Disclosure!W$9:W$50,
            (Disclosure!W$9:W$50 &gt;= 1) *
            (
                (Disclosure!D$9:D$50 &lt;&gt; "Not Relevant") +
                (Disclosure!E$9:E$50 &lt;&gt; "Not Relevant")
            )
        )
    ),
    "Topic does not contain any relevant practices"
)</f>
        <v>Topic does not contain any relevant practices</v>
      </c>
      <c r="E29" s="93" t="str">
        <f t="shared" si="1"/>
        <v>Not Relevant</v>
      </c>
      <c r="F29" s="93" t="str">
        <f t="shared" si="5"/>
        <v>Not Relevant</v>
      </c>
      <c r="G29">
        <f t="shared" si="2"/>
        <v>0</v>
      </c>
      <c r="H29">
        <f t="shared" si="3"/>
        <v>0</v>
      </c>
      <c r="I29">
        <f t="shared" si="4"/>
        <v>0</v>
      </c>
      <c r="J29" s="100">
        <f t="shared" si="0"/>
        <v>0</v>
      </c>
      <c r="L29" s="38" t="s">
        <v>338</v>
      </c>
      <c r="M29" s="10">
        <f>COUNTA('Consumer Interests'!$Y$9:$Y$50)</f>
        <v>8</v>
      </c>
      <c r="N29" s="10" cm="1">
        <f t="array" ref="N29">SUM(COUNTIFS('Consumer Interests'!$D$9:$D$50, {"Not Relevant","Not Initiated","Basic","Established","Advanced"}))</f>
        <v>0</v>
      </c>
      <c r="O29">
        <f>COUNTIFS('Consumer Interests'!$D:$D, "Not Relevant")</f>
        <v>0</v>
      </c>
      <c r="P29" s="10">
        <f>COUNTIFS(
'Consumer Interests'!$Y$9:$Y$50, "&lt;&gt;Not Relevant",
'Consumer Interests'!$Y$9:$Y$50, "&lt;&gt;"
)</f>
        <v>0</v>
      </c>
      <c r="Q29" s="40">
        <f>COUNTIF('Consumer Interests'!Y9:Y50, 1) +
COUNTIF('Consumer Interests'!Y9:Y50, "Ahead of current target level*")</f>
        <v>0</v>
      </c>
      <c r="R29">
        <f>COUNTIFS('Consumer Interests'!$Y:$Y, "Ahead of current target level*")</f>
        <v>0</v>
      </c>
      <c r="S29" s="41">
        <f>COUNTIF('Follow-up Actions'!$B:$B, L29)</f>
        <v>0</v>
      </c>
    </row>
    <row r="30" spans="2:19">
      <c r="B30" s="65" t="s">
        <v>338</v>
      </c>
      <c r="C30" t="str" cm="1">
        <f t="array" ref="C30">_xlfn.LET(
    _xlpm.AdjustedStatus,
        IF(ISBLANK('Consumer Interests'!E$9:E$50), 'Consumer Interests'!V$9:V$50,
        IF('Consumer Interests'!V$9:V$50 &gt; 'Consumer Interests'!W$9:W$50, 'Consumer Interests'!W$9:W$50, 'Consumer Interests'!V$9:V$50)
    ),
    _xlpm.FilteredStatus, _xlfn._xlws.FILTER(
        _xlpm.AdjustedStatus,
        (_xlpm.AdjustedStatus &gt;= 1) *
        (
            ('Consumer Interests'!D$9:D$50 &lt;&gt; "Not Relevant") +
            ('Consumer Interests'!E$9:E$50 &lt;&gt; "Not Relevant")
        )
    ),
    IFERROR(AVERAGE(_xlpm.FilteredStatus), "Topic does not contain any relevant practices")
)</f>
        <v>Topic does not contain any relevant practices</v>
      </c>
      <c r="D30" s="54" t="str" cm="1">
        <f t="array" ref="D30">IFERROR(
    AVERAGE(
        _xlfn._xlws.FILTER(
            'Consumer Interests'!W$9:W$50,
            ('Consumer Interests'!W$9:W$50 &gt;= 1) *
            (
                ('Consumer Interests'!D$9:D$50 &lt;&gt; "Not Relevant") +
                ('Consumer Interests'!E$9:E$50 &lt;&gt; "Not Relevant")
            )
        )
    ),
    "Topic does not contain any relevant practices"
)</f>
        <v>Topic does not contain any relevant practices</v>
      </c>
      <c r="E30" s="93" t="str">
        <f t="shared" si="1"/>
        <v>Not Relevant</v>
      </c>
      <c r="F30" s="93" t="str">
        <f t="shared" si="5"/>
        <v>Not Relevant</v>
      </c>
      <c r="G30">
        <f t="shared" si="2"/>
        <v>0</v>
      </c>
      <c r="H30">
        <f t="shared" si="3"/>
        <v>0</v>
      </c>
      <c r="I30">
        <f t="shared" si="4"/>
        <v>0</v>
      </c>
      <c r="J30" s="100">
        <f t="shared" si="0"/>
        <v>0</v>
      </c>
      <c r="L30" s="44" t="s">
        <v>463</v>
      </c>
      <c r="M30" s="48">
        <f>SUM(M20:M29)</f>
        <v>96</v>
      </c>
      <c r="N30" s="48">
        <f>SUM(N20:N29)</f>
        <v>0</v>
      </c>
      <c r="O30" s="49">
        <f>SUM(O20:O29)</f>
        <v>0</v>
      </c>
      <c r="P30" s="48">
        <f t="shared" ref="P30:R30" si="6">SUM(P20:P29)</f>
        <v>0</v>
      </c>
      <c r="Q30" s="48">
        <f t="shared" si="6"/>
        <v>0</v>
      </c>
      <c r="R30" s="48">
        <f t="shared" si="6"/>
        <v>0</v>
      </c>
      <c r="S30" s="50">
        <f>SUM(S20:S29)</f>
        <v>0</v>
      </c>
    </row>
    <row r="31" spans="2:19">
      <c r="B31" s="66" t="s">
        <v>464</v>
      </c>
      <c r="C31" s="67" t="e">
        <f>AVERAGEIF(C21:C30, "&gt;=1", C21:C30)</f>
        <v>#DIV/0!</v>
      </c>
      <c r="D31" s="67" t="e">
        <f>AVERAGEIF(D21:D30, "&gt;=1", D21:D30)</f>
        <v>#DIV/0!</v>
      </c>
      <c r="E31" s="91" t="e">
        <f>IF(C31&gt;=3.7,"Advanced",IF(C31&gt;=2.7,"Established",IF(C31&gt;=1.7,"Basic",IF(C31&gt;=1,"Not Initiated","Not Relevant"))))</f>
        <v>#DIV/0!</v>
      </c>
      <c r="F31" s="91" t="e">
        <f>IF(D31&gt;=3.7,"Advanced",IF(D31&gt;=2.7,"Established",IF(D31&gt;=1.7,"Basic",IF(D31&gt;=1,"Not Initiated","Not Relevant"))))</f>
        <v>#DIV/0!</v>
      </c>
      <c r="G31" s="98"/>
      <c r="H31" s="98"/>
      <c r="I31" s="98"/>
      <c r="J31" s="101">
        <f>AVERAGE(J21:J30)</f>
        <v>0</v>
      </c>
    </row>
    <row r="32" spans="2:19" ht="75" customHeight="1">
      <c r="M32" s="57"/>
    </row>
    <row r="35" spans="2:20" ht="42">
      <c r="B35" s="59"/>
      <c r="C35" s="75" t="s">
        <v>465</v>
      </c>
      <c r="D35" s="61" t="s">
        <v>466</v>
      </c>
      <c r="E35" s="61" t="s">
        <v>467</v>
      </c>
      <c r="F35" s="76" t="s">
        <v>467</v>
      </c>
      <c r="H35" s="36" t="s">
        <v>468</v>
      </c>
      <c r="I35" s="37" t="s">
        <v>469</v>
      </c>
      <c r="J35" s="35" t="s">
        <v>470</v>
      </c>
      <c r="L35" s="59"/>
      <c r="M35" s="60" t="s">
        <v>471</v>
      </c>
      <c r="N35" s="87" t="s">
        <v>472</v>
      </c>
      <c r="O35" s="60" t="s">
        <v>473</v>
      </c>
      <c r="P35" s="62" t="s">
        <v>474</v>
      </c>
      <c r="R35" s="102"/>
      <c r="S35" s="80"/>
      <c r="T35" s="80"/>
    </row>
    <row r="36" spans="2:20">
      <c r="B36" s="63" t="s">
        <v>45</v>
      </c>
      <c r="C36" s="82">
        <f>RANK(J21, J$21:J$30, 0) + COUNTIF(J$21:J21, J21) - 1</f>
        <v>1</v>
      </c>
      <c r="D36" t="str">
        <f t="shared" ref="D36:D45" si="7">INDEX(B$36:B$45, MATCH(LARGE(C$36:C$45, ROW(G1)), C$36:C$45, 0))</f>
        <v>Consumer Interests</v>
      </c>
      <c r="E36" s="42">
        <f t="shared" ref="E36:E45" si="8">INDEX(J$21:J$30, MATCH(LARGE(C$36:C$45, ROW(G1)), C$36:C$45, 0))</f>
        <v>0</v>
      </c>
      <c r="F36" s="77" t="e">
        <f>IF(E36&gt;0, E36, NA())</f>
        <v>#N/A</v>
      </c>
      <c r="H36" s="43">
        <f>RANK(S20, S$20:S$29, 0) + COUNTIF(S$20:S20, S20) - 1</f>
        <v>1</v>
      </c>
      <c r="I36" t="str">
        <f t="shared" ref="I36:I45" si="9">INDEX(L$20:L$29, MATCH(LARGE(H$36:H$45, ROW(A1)), H$36:H$45, 0))</f>
        <v>Consumer Interests</v>
      </c>
      <c r="J36" s="41">
        <f t="shared" ref="J36:J45" si="10">_xlfn.XLOOKUP(I36, $L$20:$L$29, $S$20:$S$29)</f>
        <v>0</v>
      </c>
      <c r="L36" s="63" t="s">
        <v>45</v>
      </c>
      <c r="M36" s="69">
        <f t="shared" ref="M36:M45" si="11">N20/M20</f>
        <v>0</v>
      </c>
      <c r="N36">
        <f>RANK(M36, M$36:M$45, 0) + COUNTIF(M$36:M36, M36) - 1</f>
        <v>1</v>
      </c>
      <c r="O36" t="str">
        <f>INDEX(L$36:L45, MATCH(LARGE(N$36:N$45, ROW(F1)), N$36:N$45, 0))</f>
        <v>Consumer Interests</v>
      </c>
      <c r="P36" s="73">
        <f>_xlfn.XLOOKUP(O36,$L$36:$L$45, $M$36:$M$45)</f>
        <v>0</v>
      </c>
    </row>
    <row r="37" spans="2:20">
      <c r="B37" s="63" t="s">
        <v>37</v>
      </c>
      <c r="C37" s="82">
        <f>RANK(J22, J$21:J$30, 0) + COUNTIF(J$21:J22, J22) - 1</f>
        <v>2</v>
      </c>
      <c r="D37" t="str">
        <f t="shared" si="7"/>
        <v>Disclosure</v>
      </c>
      <c r="E37" s="42">
        <f t="shared" si="8"/>
        <v>0</v>
      </c>
      <c r="F37" s="77" t="e">
        <f t="shared" ref="F37:F44" si="12">IF(E37&gt;0, E37, NA())</f>
        <v>#N/A</v>
      </c>
      <c r="H37" s="43">
        <f>RANK(S21, S$20:S$29, 0) + COUNTIF(S$20:S21, S21) - 1</f>
        <v>2</v>
      </c>
      <c r="I37" t="str">
        <f t="shared" si="9"/>
        <v>Disclosure</v>
      </c>
      <c r="J37" s="41">
        <f t="shared" si="10"/>
        <v>0</v>
      </c>
      <c r="L37" s="63" t="s">
        <v>37</v>
      </c>
      <c r="M37" s="69">
        <f t="shared" si="11"/>
        <v>0</v>
      </c>
      <c r="N37">
        <f>RANK(M37, M$36:M$45, 0) + COUNTIF(M$36:M37, M37) - 1</f>
        <v>2</v>
      </c>
      <c r="O37" t="str">
        <f t="shared" ref="O37:O45" si="13">INDEX(L$20:L$29, MATCH(LARGE(N$36:N$45, ROW(F2)), N$36:N$45, 0))</f>
        <v>Disclosure</v>
      </c>
      <c r="P37" s="73">
        <f t="shared" ref="P37:P45" si="14">_xlfn.XLOOKUP(O37,$L$36:$L$45, $M$36:$M$45)</f>
        <v>0</v>
      </c>
    </row>
    <row r="38" spans="2:20">
      <c r="B38" s="63" t="s">
        <v>460</v>
      </c>
      <c r="C38" s="82">
        <f>RANK(J23, J$21:J$30, 0) + COUNTIF(J$21:J23, J23) - 1</f>
        <v>3</v>
      </c>
      <c r="D38" t="str">
        <f t="shared" si="7"/>
        <v>Taxation</v>
      </c>
      <c r="E38" s="42">
        <f t="shared" si="8"/>
        <v>0</v>
      </c>
      <c r="F38" s="77" t="e">
        <f t="shared" si="12"/>
        <v>#N/A</v>
      </c>
      <c r="H38" s="43">
        <f>RANK(S22, S$20:S$29, 0) + COUNTIF(S$20:S22, S22) - 1</f>
        <v>3</v>
      </c>
      <c r="I38" t="str">
        <f t="shared" si="9"/>
        <v>Taxation</v>
      </c>
      <c r="J38" s="41">
        <f t="shared" si="10"/>
        <v>0</v>
      </c>
      <c r="L38" s="63" t="s">
        <v>460</v>
      </c>
      <c r="M38" s="69">
        <f t="shared" si="11"/>
        <v>0</v>
      </c>
      <c r="N38">
        <f>RANK(M38, M$36:M$45, 0) + COUNTIF(M$36:M38, M38) - 1</f>
        <v>3</v>
      </c>
      <c r="O38" t="str">
        <f t="shared" si="13"/>
        <v>Taxation</v>
      </c>
      <c r="P38" s="73">
        <f t="shared" si="14"/>
        <v>0</v>
      </c>
    </row>
    <row r="39" spans="2:20">
      <c r="B39" s="63" t="s">
        <v>245</v>
      </c>
      <c r="C39" s="82">
        <f>RANK(J24, J$21:J$30, 0) + COUNTIF(J$21:J24, J24) - 1</f>
        <v>4</v>
      </c>
      <c r="D39" t="str">
        <f t="shared" si="7"/>
        <v>Competition</v>
      </c>
      <c r="E39" s="42">
        <f t="shared" si="8"/>
        <v>0</v>
      </c>
      <c r="F39" s="77" t="e">
        <f t="shared" si="12"/>
        <v>#N/A</v>
      </c>
      <c r="H39" s="43">
        <f>RANK(S23, S$20:S$29, 0) + COUNTIF(S$20:S23, S23) - 1</f>
        <v>4</v>
      </c>
      <c r="I39" t="str">
        <f t="shared" si="9"/>
        <v>Competition</v>
      </c>
      <c r="J39" s="41">
        <f t="shared" si="10"/>
        <v>0</v>
      </c>
      <c r="L39" s="63" t="s">
        <v>245</v>
      </c>
      <c r="M39" s="69">
        <f t="shared" si="11"/>
        <v>0</v>
      </c>
      <c r="N39">
        <f>RANK(M39, M$36:M$45, 0) + COUNTIF(M$36:M39, M39) - 1</f>
        <v>4</v>
      </c>
      <c r="O39" t="str">
        <f t="shared" si="13"/>
        <v>Competition</v>
      </c>
      <c r="P39" s="73">
        <f t="shared" si="14"/>
        <v>0</v>
      </c>
    </row>
    <row r="40" spans="2:20">
      <c r="B40" s="63" t="s">
        <v>461</v>
      </c>
      <c r="C40" s="82">
        <f>RANK(J25, J$21:J$30, 0) + COUNTIF(J$21:J25, J25) - 1</f>
        <v>5</v>
      </c>
      <c r="D40" t="str">
        <f t="shared" si="7"/>
        <v>Science, Tech &amp; Innovation</v>
      </c>
      <c r="E40" s="42">
        <f t="shared" si="8"/>
        <v>0</v>
      </c>
      <c r="F40" s="77" t="e">
        <f t="shared" si="12"/>
        <v>#N/A</v>
      </c>
      <c r="H40" s="43">
        <f>RANK(S24, S$20:S$29, 0) + COUNTIF(S$20:S24, S24) - 1</f>
        <v>5</v>
      </c>
      <c r="I40" t="str">
        <f t="shared" si="9"/>
        <v>Science, Tech &amp; Innovation</v>
      </c>
      <c r="J40" s="41">
        <f t="shared" si="10"/>
        <v>0</v>
      </c>
      <c r="L40" s="63" t="s">
        <v>461</v>
      </c>
      <c r="M40" s="69">
        <f t="shared" si="11"/>
        <v>0</v>
      </c>
      <c r="N40">
        <f>RANK(M40, M$36:M$45, 0) + COUNTIF(M$36:M40, M40) - 1</f>
        <v>5</v>
      </c>
      <c r="O40" t="str">
        <f t="shared" si="13"/>
        <v>Science, Tech &amp; Innovation</v>
      </c>
      <c r="P40" s="73">
        <f t="shared" si="14"/>
        <v>0</v>
      </c>
    </row>
    <row r="41" spans="2:20">
      <c r="B41" s="63" t="s">
        <v>462</v>
      </c>
      <c r="C41" s="82">
        <f>RANK(J26, J$21:J$30, 0) + COUNTIF(J$21:J26, J26) - 1</f>
        <v>6</v>
      </c>
      <c r="D41" t="str">
        <f t="shared" si="7"/>
        <v>Bribery &amp; Corruption</v>
      </c>
      <c r="E41" s="42">
        <f t="shared" si="8"/>
        <v>0</v>
      </c>
      <c r="F41" s="77" t="e">
        <f t="shared" si="12"/>
        <v>#N/A</v>
      </c>
      <c r="H41" s="43">
        <f>RANK(S25, S$20:S$29, 0) + COUNTIF(S$20:S25, S25) - 1</f>
        <v>6</v>
      </c>
      <c r="I41" t="str">
        <f t="shared" si="9"/>
        <v>Bribery &amp; Corruption</v>
      </c>
      <c r="J41" s="41">
        <f t="shared" si="10"/>
        <v>0</v>
      </c>
      <c r="L41" s="63" t="s">
        <v>462</v>
      </c>
      <c r="M41" s="69">
        <f t="shared" si="11"/>
        <v>0</v>
      </c>
      <c r="N41">
        <f>RANK(M41, M$36:M$45, 0) + COUNTIF(M$36:M41, M41) - 1</f>
        <v>6</v>
      </c>
      <c r="O41" t="str">
        <f t="shared" si="13"/>
        <v>Bribery &amp; Corruption</v>
      </c>
      <c r="P41" s="73">
        <f t="shared" si="14"/>
        <v>0</v>
      </c>
    </row>
    <row r="42" spans="2:20">
      <c r="B42" s="63" t="s">
        <v>408</v>
      </c>
      <c r="C42" s="82">
        <f>RANK(J27, J$21:J$30, 0) + COUNTIF(J$21:J27, J27) - 1</f>
        <v>7</v>
      </c>
      <c r="D42" t="str">
        <f t="shared" si="7"/>
        <v>Environment</v>
      </c>
      <c r="E42" s="42">
        <f t="shared" si="8"/>
        <v>0</v>
      </c>
      <c r="F42" s="77" t="e">
        <f t="shared" si="12"/>
        <v>#N/A</v>
      </c>
      <c r="H42" s="43">
        <f>RANK(S26, S$20:S$29, 0) + COUNTIF(S$20:S26, S26) - 1</f>
        <v>7</v>
      </c>
      <c r="I42" t="str">
        <f t="shared" si="9"/>
        <v>Environment</v>
      </c>
      <c r="J42" s="41">
        <f t="shared" si="10"/>
        <v>0</v>
      </c>
      <c r="L42" s="63" t="s">
        <v>408</v>
      </c>
      <c r="M42" s="69">
        <f t="shared" si="11"/>
        <v>0</v>
      </c>
      <c r="N42">
        <f>RANK(M42, M$36:M$45, 0) + COUNTIF(M$36:M42, M42) - 1</f>
        <v>7</v>
      </c>
      <c r="O42" t="str">
        <f t="shared" si="13"/>
        <v>Environment</v>
      </c>
      <c r="P42" s="73">
        <f t="shared" si="14"/>
        <v>0</v>
      </c>
    </row>
    <row r="43" spans="2:20">
      <c r="B43" s="38" t="s">
        <v>426</v>
      </c>
      <c r="C43" s="82">
        <f>RANK(J28, J$21:J$30, 0) + COUNTIF(J$21:J28, J28) - 1</f>
        <v>8</v>
      </c>
      <c r="D43" t="str">
        <f t="shared" si="7"/>
        <v>Employment and Ind. Relations</v>
      </c>
      <c r="E43" s="42">
        <f t="shared" si="8"/>
        <v>0</v>
      </c>
      <c r="F43" s="77" t="e">
        <f t="shared" si="12"/>
        <v>#N/A</v>
      </c>
      <c r="H43" s="43">
        <f>RANK(S27, S$20:S$29, 0) + COUNTIF(S$20:S27, S27) - 1</f>
        <v>8</v>
      </c>
      <c r="I43" t="str">
        <f t="shared" si="9"/>
        <v>Employment and Ind. Relations</v>
      </c>
      <c r="J43" s="41">
        <f t="shared" si="10"/>
        <v>0</v>
      </c>
      <c r="L43" s="38" t="s">
        <v>426</v>
      </c>
      <c r="M43" s="69">
        <f t="shared" si="11"/>
        <v>0</v>
      </c>
      <c r="N43">
        <f>RANK(M43, M$36:M$45, 0) + COUNTIF(M$36:M43, M43) - 1</f>
        <v>8</v>
      </c>
      <c r="O43" t="str">
        <f t="shared" si="13"/>
        <v>Employment and Ind. Relations</v>
      </c>
      <c r="P43" s="73">
        <f t="shared" si="14"/>
        <v>0</v>
      </c>
    </row>
    <row r="44" spans="2:20">
      <c r="B44" s="63" t="s">
        <v>122</v>
      </c>
      <c r="C44" s="82">
        <f>RANK(J29, J$21:J$30, 0) + COUNTIF(J$21:J29, J29) - 1</f>
        <v>9</v>
      </c>
      <c r="D44" t="str">
        <f t="shared" si="7"/>
        <v>Human Rights</v>
      </c>
      <c r="E44" s="42">
        <f t="shared" si="8"/>
        <v>0</v>
      </c>
      <c r="F44" s="77" t="e">
        <f t="shared" si="12"/>
        <v>#N/A</v>
      </c>
      <c r="H44" s="43">
        <f>RANK(S28, S$20:S$29, 0) + COUNTIF(S$20:S28, S28) - 1</f>
        <v>9</v>
      </c>
      <c r="I44" t="str">
        <f t="shared" si="9"/>
        <v>Human Rights</v>
      </c>
      <c r="J44" s="41">
        <f t="shared" si="10"/>
        <v>0</v>
      </c>
      <c r="L44" s="63" t="s">
        <v>122</v>
      </c>
      <c r="M44" s="69">
        <f t="shared" si="11"/>
        <v>0</v>
      </c>
      <c r="N44">
        <f>RANK(M44, M$36:M$45, 0) + COUNTIF(M$36:M44, M44) - 1</f>
        <v>9</v>
      </c>
      <c r="O44" t="str">
        <f t="shared" si="13"/>
        <v>Human Rights</v>
      </c>
      <c r="P44" s="73">
        <f t="shared" si="14"/>
        <v>0</v>
      </c>
    </row>
    <row r="45" spans="2:20">
      <c r="B45" s="66" t="s">
        <v>338</v>
      </c>
      <c r="C45" s="83">
        <f>RANK(J30, J$21:J$30, 0) + COUNTIF(J$21:J30, J30) - 1</f>
        <v>10</v>
      </c>
      <c r="D45" s="71" t="str">
        <f t="shared" si="7"/>
        <v>General Policies</v>
      </c>
      <c r="E45" s="78">
        <f t="shared" si="8"/>
        <v>0</v>
      </c>
      <c r="F45" s="79" t="e">
        <f>IF(E45&gt;0, E45, NA())</f>
        <v>#N/A</v>
      </c>
      <c r="H45" s="45">
        <f>RANK(S29, S$20:S$29, 0) + COUNTIF(S$20:S29, S29) - 1</f>
        <v>10</v>
      </c>
      <c r="I45" s="46" t="str">
        <f t="shared" si="9"/>
        <v>General Policies</v>
      </c>
      <c r="J45" s="47">
        <f t="shared" si="10"/>
        <v>0</v>
      </c>
      <c r="L45" s="66" t="s">
        <v>338</v>
      </c>
      <c r="M45" s="70">
        <f t="shared" si="11"/>
        <v>0</v>
      </c>
      <c r="N45" s="71">
        <f>RANK(M45, M$36:M$45, 0) + COUNTIF(M$36:M45, M45) - 1</f>
        <v>10</v>
      </c>
      <c r="O45" s="71" t="str">
        <f t="shared" si="13"/>
        <v>General Policies</v>
      </c>
      <c r="P45" s="74">
        <f t="shared" si="14"/>
        <v>0</v>
      </c>
    </row>
    <row r="46" spans="2:20">
      <c r="K46" s="72"/>
    </row>
    <row r="49" customFormat="1" ht="12.75" customHeight="1"/>
  </sheetData>
  <sheetProtection sheet="1" objects="1" scenarios="1"/>
  <conditionalFormatting sqref="E31:F31">
    <cfRule type="containsText" dxfId="4" priority="11" operator="containsText" text="Advanced">
      <formula>NOT(ISERROR(SEARCH("Advanced",E31)))</formula>
    </cfRule>
    <cfRule type="containsText" dxfId="3" priority="12" operator="containsText" text="Established">
      <formula>NOT(ISERROR(SEARCH("Established",E31)))</formula>
    </cfRule>
    <cfRule type="containsText" dxfId="2" priority="13" operator="containsText" text="Basic">
      <formula>NOT(ISERROR(SEARCH("Basic",E31)))</formula>
    </cfRule>
    <cfRule type="containsText" dxfId="1" priority="14" operator="containsText" text="Not Initiated">
      <formula>NOT(ISERROR(SEARCH("Not Initiated",E31)))</formula>
    </cfRule>
    <cfRule type="containsText" dxfId="0" priority="15" operator="containsText" text="Not Relevant">
      <formula>NOT(ISERROR(SEARCH("Not Relevant",E31)))</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348983-faa2-41b7-b2ce-4710186dd419">
      <Terms xmlns="http://schemas.microsoft.com/office/infopath/2007/PartnerControls"/>
    </lcf76f155ced4ddcb4097134ff3c332f>
    <TaxCatchAll xmlns="8b4d7f49-c95d-4b7a-a7ca-1018079453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E586434A937E4AB38FF5C162D1FCC4" ma:contentTypeVersion="15" ma:contentTypeDescription="Create a new document." ma:contentTypeScope="" ma:versionID="1be8a43db2a7f48380ba9b364d1d99bf">
  <xsd:schema xmlns:xsd="http://www.w3.org/2001/XMLSchema" xmlns:xs="http://www.w3.org/2001/XMLSchema" xmlns:p="http://schemas.microsoft.com/office/2006/metadata/properties" xmlns:ns2="72348983-faa2-41b7-b2ce-4710186dd419" xmlns:ns3="8b4d7f49-c95d-4b7a-a7ca-101807945308" targetNamespace="http://schemas.microsoft.com/office/2006/metadata/properties" ma:root="true" ma:fieldsID="38c675f5e3754242cb60ce105451650d" ns2:_="" ns3:_="">
    <xsd:import namespace="72348983-faa2-41b7-b2ce-4710186dd419"/>
    <xsd:import namespace="8b4d7f49-c95d-4b7a-a7ca-1018079453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48983-faa2-41b7-b2ce-4710186dd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bbc6b8-f51d-486b-9945-7ad67a69105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4d7f49-c95d-4b7a-a7ca-1018079453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c8d1370-2217-43b1-a774-372b8ab613bb}" ma:internalName="TaxCatchAll" ma:showField="CatchAllData" ma:web="8b4d7f49-c95d-4b7a-a7ca-101807945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TemplafyFormConfiguration><![CDATA[{"formFields":[],"formDataEntries":[]}]]></TemplafyFormConfiguratio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xml version="1.0" encoding="utf-8"?>
<TemplafyTemplateConfiguration><![CDATA[{"transformationConfigurations":[],"templateName":"excelmal_templafy1","templateDescription":"","enableDocumentContentUpdater":false,"version":"2.0"}]]></TemplafyTemplateConfiguration>
</file>

<file path=customXml/itemProps1.xml><?xml version="1.0" encoding="utf-8"?>
<ds:datastoreItem xmlns:ds="http://schemas.openxmlformats.org/officeDocument/2006/customXml" ds:itemID="{E745B377-1832-4B83-B478-7B5635251B39}">
  <ds:schemaRefs>
    <ds:schemaRef ds:uri="http://purl.org/dc/elements/1.1/"/>
    <ds:schemaRef ds:uri="http://schemas.microsoft.com/office/infopath/2007/PartnerControls"/>
    <ds:schemaRef ds:uri="http://schemas.microsoft.com/office/2006/metadata/properties"/>
    <ds:schemaRef ds:uri="http://purl.org/dc/terms/"/>
    <ds:schemaRef ds:uri="72348983-faa2-41b7-b2ce-4710186dd419"/>
    <ds:schemaRef ds:uri="http://schemas.microsoft.com/office/2006/documentManagement/types"/>
    <ds:schemaRef ds:uri="http://schemas.openxmlformats.org/package/2006/metadata/core-properties"/>
    <ds:schemaRef ds:uri="8b4d7f49-c95d-4b7a-a7ca-101807945308"/>
    <ds:schemaRef ds:uri="http://www.w3.org/XML/1998/namespace"/>
    <ds:schemaRef ds:uri="http://purl.org/dc/dcmitype/"/>
  </ds:schemaRefs>
</ds:datastoreItem>
</file>

<file path=customXml/itemProps2.xml><?xml version="1.0" encoding="utf-8"?>
<ds:datastoreItem xmlns:ds="http://schemas.openxmlformats.org/officeDocument/2006/customXml" ds:itemID="{55C6031B-EE5A-4E30-94E9-17D1AF39E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48983-faa2-41b7-b2ce-4710186dd419"/>
    <ds:schemaRef ds:uri="8b4d7f49-c95d-4b7a-a7ca-101807945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E2AE4A-5E49-400E-A085-776209A0BE2B}">
  <ds:schemaRefs/>
</ds:datastoreItem>
</file>

<file path=customXml/itemProps4.xml><?xml version="1.0" encoding="utf-8"?>
<ds:datastoreItem xmlns:ds="http://schemas.openxmlformats.org/officeDocument/2006/customXml" ds:itemID="{05CBC6B0-EAFE-47EB-B17B-B76A0B558479}">
  <ds:schemaRefs>
    <ds:schemaRef ds:uri="http://schemas.microsoft.com/sharepoint/v3/contenttype/forms"/>
  </ds:schemaRefs>
</ds:datastoreItem>
</file>

<file path=customXml/itemProps5.xml><?xml version="1.0" encoding="utf-8"?>
<ds:datastoreItem xmlns:ds="http://schemas.openxmlformats.org/officeDocument/2006/customXml" ds:itemID="{18176FC3-2C9E-492E-9EE9-0BEFE667CCDB}">
  <ds:schemaRefs>
    <ds:schemaRef ds:uri="http://schemas.microsoft.com/DataMashup"/>
  </ds:schemaRefs>
</ds:datastoreItem>
</file>

<file path=customXml/itemProps6.xml><?xml version="1.0" encoding="utf-8"?>
<ds:datastoreItem xmlns:ds="http://schemas.openxmlformats.org/officeDocument/2006/customXml" ds:itemID="{69573A51-C441-499A-B2A0-3E5AA0D42085}">
  <ds:schemaRefs/>
</ds:datastoreItem>
</file>

<file path=docMetadata/LabelInfo.xml><?xml version="1.0" encoding="utf-8"?>
<clbl:labelList xmlns:clbl="http://schemas.microsoft.com/office/2020/mipLabelMetadata">
  <clbl:label id="{56c1f713-3bb1-42cd-b544-de7cf2cb548b}" enabled="1" method="Privileged" siteId="{bb0f0b4e-4525-4e4b-ba50-1e7775a8fd2e}" removed="0"/>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Guidance Notes</vt:lpstr>
      <vt:lpstr>Dashboard</vt:lpstr>
      <vt:lpstr>Follow-up Actions</vt:lpstr>
      <vt:lpstr>General Policies</vt:lpstr>
      <vt:lpstr>Disclosure</vt:lpstr>
      <vt:lpstr>Human Rights</vt:lpstr>
      <vt:lpstr>Employment and Ind. Relations</vt:lpstr>
      <vt:lpstr>Environment</vt:lpstr>
      <vt:lpstr>Bribery &amp; Corruption</vt:lpstr>
      <vt:lpstr>Consumer Interests</vt:lpstr>
      <vt:lpstr>Science, Tech &amp; Innovation</vt:lpstr>
      <vt:lpstr>Competition</vt:lpstr>
      <vt:lpstr>Taxation</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Lingelem, Henriette</dc:creator>
  <cp:keywords/>
  <dc:description/>
  <cp:lastModifiedBy>Bondevik, Per Nitter</cp:lastModifiedBy>
  <cp:revision/>
  <dcterms:created xsi:type="dcterms:W3CDTF">2024-06-10T11:58:53Z</dcterms:created>
  <dcterms:modified xsi:type="dcterms:W3CDTF">2025-07-21T12:19:14Z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0x01010045E586434A937E4AB38FF5C162D1FCC4</vt:lpwstr>
  </property>
  <property fmtid="{D5CDD505-2E9C-101B-9397-08002B2CF9AE}" pid="3" name="MSIP_Label_459ef8e5-3aaa-41a0-b30c-a77b6f506147_Enabled">
    <vt:lpwstr>true</vt:lpwstr>
  </property>
  <property fmtid="{D5CDD505-2E9C-101B-9397-08002B2CF9AE}" pid="4" name="MSIP_Label_459ef8e5-3aaa-41a0-b30c-a77b6f506147_SetDate">
    <vt:lpwstr>2023-11-13T13:23:32Z</vt:lpwstr>
  </property>
  <property fmtid="{D5CDD505-2E9C-101B-9397-08002B2CF9AE}" pid="5" name="MSIP_Label_459ef8e5-3aaa-41a0-b30c-a77b6f506147_Method">
    <vt:lpwstr>Standard</vt:lpwstr>
  </property>
  <property fmtid="{D5CDD505-2E9C-101B-9397-08002B2CF9AE}" pid="6" name="MSIP_Label_459ef8e5-3aaa-41a0-b30c-a77b6f506147_Name">
    <vt:lpwstr>Internal</vt:lpwstr>
  </property>
  <property fmtid="{D5CDD505-2E9C-101B-9397-08002B2CF9AE}" pid="7" name="MSIP_Label_459ef8e5-3aaa-41a0-b30c-a77b6f506147_SiteId">
    <vt:lpwstr>9343c96b-27bb-4092-add6-977870612481</vt:lpwstr>
  </property>
  <property fmtid="{D5CDD505-2E9C-101B-9397-08002B2CF9AE}" pid="8" name="MSIP_Label_459ef8e5-3aaa-41a0-b30c-a77b6f506147_ActionId">
    <vt:lpwstr>f8b74667-476e-4361-b96e-c3b04c625be6</vt:lpwstr>
  </property>
  <property fmtid="{D5CDD505-2E9C-101B-9397-08002B2CF9AE}" pid="9" name="MSIP_Label_459ef8e5-3aaa-41a0-b30c-a77b6f506147_ContentBits">
    <vt:lpwstr>0</vt:lpwstr>
  </property>
  <property fmtid="{D5CDD505-2E9C-101B-9397-08002B2CF9AE}" pid="10" name="TemplafyTenantId">
    <vt:lpwstr>kpmgno</vt:lpwstr>
  </property>
  <property fmtid="{D5CDD505-2E9C-101B-9397-08002B2CF9AE}" pid="11" name="TemplafyTemplateId">
    <vt:lpwstr>776724512866828444</vt:lpwstr>
  </property>
  <property fmtid="{D5CDD505-2E9C-101B-9397-08002B2CF9AE}" pid="12" name="TemplafyUserProfileId">
    <vt:lpwstr>638169625566492111</vt:lpwstr>
  </property>
  <property fmtid="{D5CDD505-2E9C-101B-9397-08002B2CF9AE}" pid="13" name="TemplafyLanguageCode">
    <vt:lpwstr>nb-NO</vt:lpwstr>
  </property>
  <property fmtid="{D5CDD505-2E9C-101B-9397-08002B2CF9AE}" pid="14" name="TemplafyFromBlank">
    <vt:bool>true</vt:bool>
  </property>
  <property fmtid="{D5CDD505-2E9C-101B-9397-08002B2CF9AE}" pid="15" name="MediaServiceImageTags">
    <vt:lpwstr/>
  </property>
</Properties>
</file>